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13_ncr:1_{60BEF842-ABEF-4CDA-9164-AB4098EA3F15}" xr6:coauthVersionLast="47" xr6:coauthVersionMax="47" xr10:uidLastSave="{00000000-0000-0000-0000-000000000000}"/>
  <bookViews>
    <workbookView xWindow="-110" yWindow="-110" windowWidth="38620" windowHeight="21100" tabRatio="801" xr2:uid="{00000000-000D-0000-FFFF-FFFF00000000}"/>
  </bookViews>
  <sheets>
    <sheet name="NATURAL GAS" sheetId="19" r:id="rId1"/>
    <sheet name="PROPANE (LPG)" sheetId="15" r:id="rId2"/>
  </sheets>
  <externalReferences>
    <externalReference r:id="rId3"/>
    <externalReference r:id="rId4"/>
    <externalReference r:id="rId5"/>
  </externalReferences>
  <definedNames>
    <definedName name="_Key1" hidden="1">#REF!</definedName>
    <definedName name="_Order1" hidden="1">255</definedName>
    <definedName name="_Sort" hidden="1">#REF!</definedName>
    <definedName name="API">#N/A</definedName>
    <definedName name="_xlnm.Database">#REF!</definedName>
    <definedName name="MW">#N/A</definedName>
    <definedName name="Ok">'[1]Annual Emissions'!$B$9</definedName>
    <definedName name="Pi">#N/A</definedName>
    <definedName name="pressure">#N/A</definedName>
    <definedName name="_xlnm.Print_Area" localSheetId="1">'PROPANE (LPG)'!$A$1:$I$43</definedName>
    <definedName name="refLookup_NumberOfProcesses">'[2]R1 Reference Lookups'!$M$15:$M$24</definedName>
    <definedName name="refLookup_tempRangeCMinMax">'[2]R1 Reference Lookups'!$T$15:$T$16</definedName>
    <definedName name="refLookup_validTempUnits">'[2]R1 Reference Lookups'!$P$15:$P$17</definedName>
    <definedName name="refLookup_validWSUnits">'[2]R1 Reference Lookups'!$X$15:$X$17</definedName>
    <definedName name="Rs">#N/A</definedName>
    <definedName name="Scenario">'[3]Annual Emissions'!$B$9</definedName>
    <definedName name="SGi">#N/A</definedName>
    <definedName name="Ti">#N/A</definedName>
    <definedName name="Voc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9" l="1"/>
  <c r="F22" i="19" s="1"/>
  <c r="G2" i="19"/>
  <c r="D6" i="15"/>
  <c r="H25" i="15" s="1"/>
  <c r="I25" i="15" s="1"/>
  <c r="D4" i="15"/>
  <c r="D5" i="15" s="1"/>
  <c r="G25" i="15" s="1"/>
  <c r="F25" i="15"/>
  <c r="F16" i="19" l="1"/>
  <c r="D5" i="19"/>
  <c r="F29" i="19"/>
  <c r="F35" i="19"/>
  <c r="F28" i="19"/>
  <c r="D6" i="19"/>
  <c r="F21" i="19"/>
  <c r="F34" i="19"/>
  <c r="F18" i="19"/>
  <c r="F27" i="19"/>
  <c r="F19" i="19"/>
  <c r="F32" i="19"/>
  <c r="F20" i="19"/>
  <c r="F26" i="19"/>
  <c r="F31" i="19"/>
  <c r="F23" i="19"/>
  <c r="F25" i="19"/>
  <c r="F33" i="19"/>
  <c r="F17" i="19"/>
  <c r="F30" i="19"/>
  <c r="G2" i="15"/>
  <c r="H34" i="19" l="1"/>
  <c r="I34" i="19" s="1"/>
  <c r="H30" i="19"/>
  <c r="I30" i="19" s="1"/>
  <c r="H25" i="19"/>
  <c r="I25" i="19" s="1"/>
  <c r="H23" i="19"/>
  <c r="I23" i="19" s="1"/>
  <c r="H35" i="19"/>
  <c r="I35" i="19" s="1"/>
  <c r="H31" i="19"/>
  <c r="I31" i="19" s="1"/>
  <c r="H27" i="19"/>
  <c r="I27" i="19" s="1"/>
  <c r="H22" i="19"/>
  <c r="I22" i="19" s="1"/>
  <c r="H18" i="19"/>
  <c r="I18" i="19" s="1"/>
  <c r="H21" i="19"/>
  <c r="I21" i="19" s="1"/>
  <c r="H16" i="19"/>
  <c r="I16" i="19" s="1"/>
  <c r="H19" i="19"/>
  <c r="I19" i="19" s="1"/>
  <c r="H26" i="19"/>
  <c r="I26" i="19" s="1"/>
  <c r="H17" i="19"/>
  <c r="I17" i="19" s="1"/>
  <c r="H29" i="19"/>
  <c r="I29" i="19" s="1"/>
  <c r="H32" i="19"/>
  <c r="I32" i="19" s="1"/>
  <c r="H33" i="19"/>
  <c r="I33" i="19" s="1"/>
  <c r="H20" i="19"/>
  <c r="I20" i="19" s="1"/>
  <c r="H28" i="19"/>
  <c r="I28" i="19" s="1"/>
  <c r="G26" i="19"/>
  <c r="G17" i="19"/>
  <c r="G28" i="19"/>
  <c r="G30" i="19"/>
  <c r="G21" i="19"/>
  <c r="G33" i="19"/>
  <c r="G20" i="19"/>
  <c r="G23" i="19"/>
  <c r="G35" i="19"/>
  <c r="G31" i="19"/>
  <c r="G27" i="19"/>
  <c r="G22" i="19"/>
  <c r="G18" i="19"/>
  <c r="G34" i="19"/>
  <c r="G29" i="19"/>
  <c r="G16" i="19"/>
  <c r="G32" i="19"/>
  <c r="G19" i="19"/>
  <c r="G25" i="19"/>
  <c r="F16" i="15"/>
  <c r="F30" i="15"/>
  <c r="F19" i="15"/>
  <c r="F22" i="15"/>
  <c r="F33" i="15"/>
  <c r="F26" i="15"/>
  <c r="F28" i="15"/>
  <c r="F31" i="15"/>
  <c r="F20" i="15"/>
  <c r="F34" i="15"/>
  <c r="F23" i="15"/>
  <c r="F17" i="15"/>
  <c r="F27" i="15"/>
  <c r="F29" i="15"/>
  <c r="F35" i="15"/>
  <c r="F32" i="15"/>
  <c r="F18" i="15"/>
  <c r="F21" i="15"/>
  <c r="H27" i="15" l="1"/>
  <c r="I27" i="15" s="1"/>
  <c r="H19" i="15"/>
  <c r="I19" i="15" s="1"/>
  <c r="H34" i="15"/>
  <c r="H29" i="15"/>
  <c r="H35" i="15"/>
  <c r="H32" i="15"/>
  <c r="H17" i="15"/>
  <c r="I17" i="15" s="1"/>
  <c r="H23" i="15"/>
  <c r="I23" i="15" s="1"/>
  <c r="H22" i="15"/>
  <c r="H18" i="15"/>
  <c r="I18" i="15" s="1"/>
  <c r="H16" i="15"/>
  <c r="I16" i="15" s="1"/>
  <c r="H26" i="15"/>
  <c r="H31" i="15"/>
  <c r="H20" i="15"/>
  <c r="I20" i="15" s="1"/>
  <c r="H28" i="15"/>
  <c r="H21" i="15"/>
  <c r="I21" i="15" s="1"/>
  <c r="H33" i="15"/>
  <c r="H30" i="15"/>
  <c r="G18" i="15"/>
  <c r="G35" i="15"/>
  <c r="G32" i="15"/>
  <c r="G29" i="15"/>
  <c r="G27" i="15"/>
  <c r="G19" i="15"/>
  <c r="G30" i="15"/>
  <c r="G23" i="15"/>
  <c r="G20" i="15"/>
  <c r="G17" i="15"/>
  <c r="G33" i="15"/>
  <c r="G34" i="15"/>
  <c r="G31" i="15"/>
  <c r="G26" i="15"/>
  <c r="G22" i="15"/>
  <c r="G16" i="15"/>
  <c r="G28" i="15"/>
  <c r="G21" i="15"/>
  <c r="I29" i="15"/>
  <c r="I34" i="15"/>
  <c r="I35" i="15"/>
  <c r="I26" i="15" l="1"/>
  <c r="I32" i="15"/>
  <c r="I22" i="15"/>
  <c r="I31" i="15"/>
  <c r="I33" i="15"/>
  <c r="I30" i="15"/>
  <c r="I28" i="15"/>
</calcChain>
</file>

<file path=xl/sharedStrings.xml><?xml version="1.0" encoding="utf-8"?>
<sst xmlns="http://schemas.openxmlformats.org/spreadsheetml/2006/main" count="185" uniqueCount="81">
  <si>
    <t>PM</t>
  </si>
  <si>
    <t>Emission Factor</t>
  </si>
  <si>
    <t>NOx</t>
  </si>
  <si>
    <t>CO</t>
  </si>
  <si>
    <t>VOC</t>
  </si>
  <si>
    <t>Natural Gas</t>
  </si>
  <si>
    <t>Benzene</t>
  </si>
  <si>
    <t>Formaldehyde</t>
  </si>
  <si>
    <t>Toluene</t>
  </si>
  <si>
    <t>Permit Number(s)</t>
  </si>
  <si>
    <t>Hours / Day</t>
  </si>
  <si>
    <t>Heat Input</t>
  </si>
  <si>
    <t>mmbtu/hr</t>
  </si>
  <si>
    <t>Fuel use (Hourly)</t>
  </si>
  <si>
    <t>Fuel Use (Daily)</t>
  </si>
  <si>
    <t>Hours / Year</t>
  </si>
  <si>
    <t>Fuel Use (Annual)</t>
  </si>
  <si>
    <t>FUEL</t>
  </si>
  <si>
    <t>Em. Factor Source</t>
  </si>
  <si>
    <r>
      <rPr>
        <b/>
        <sz val="11"/>
        <rFont val="Calibri"/>
        <family val="2"/>
        <scheme val="minor"/>
      </rPr>
      <t xml:space="preserve">Hourly Emissions </t>
    </r>
    <r>
      <rPr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Lbs/Hour)</t>
    </r>
  </si>
  <si>
    <r>
      <rPr>
        <b/>
        <sz val="11"/>
        <rFont val="Calibri"/>
        <family val="2"/>
        <scheme val="minor"/>
      </rPr>
      <t>Daily Emissions</t>
    </r>
    <r>
      <rPr>
        <sz val="11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Lbs/Day)</t>
    </r>
  </si>
  <si>
    <r>
      <rPr>
        <b/>
        <sz val="11"/>
        <rFont val="Calibri"/>
        <family val="2"/>
        <scheme val="minor"/>
      </rPr>
      <t>Annual Emissions</t>
    </r>
    <r>
      <rPr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Lbs/Year)</t>
    </r>
  </si>
  <si>
    <r>
      <t xml:space="preserve"> </t>
    </r>
    <r>
      <rPr>
        <b/>
        <sz val="11"/>
        <rFont val="Calibri"/>
        <family val="2"/>
        <scheme val="minor"/>
      </rPr>
      <t>Yearly Emissions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(TPY)</t>
    </r>
  </si>
  <si>
    <t>Emission Reporting Unit   (ERU)</t>
  </si>
  <si>
    <t>Heating Value  (Btu/ERU)</t>
  </si>
  <si>
    <t>Emission Factor Units</t>
  </si>
  <si>
    <t>Size / Type of Boiler</t>
  </si>
  <si>
    <t>SCC Number</t>
  </si>
  <si>
    <t>CRITERIA POLLUTANTS</t>
  </si>
  <si>
    <t>CAS #</t>
  </si>
  <si>
    <t>ap</t>
  </si>
  <si>
    <r>
      <t>SO</t>
    </r>
    <r>
      <rPr>
        <b/>
        <vertAlign val="subscript"/>
        <sz val="9"/>
        <rFont val="Calibri"/>
        <family val="2"/>
        <scheme val="minor"/>
      </rPr>
      <t>2</t>
    </r>
    <r>
      <rPr>
        <b/>
        <sz val="9"/>
        <rFont val="Calibri"/>
        <family val="2"/>
        <scheme val="minor"/>
      </rPr>
      <t xml:space="preserve"> *</t>
    </r>
  </si>
  <si>
    <r>
      <t>PM</t>
    </r>
    <r>
      <rPr>
        <b/>
        <vertAlign val="subscript"/>
        <sz val="9"/>
        <rFont val="Calibri"/>
        <family val="2"/>
        <scheme val="minor"/>
      </rPr>
      <t>10</t>
    </r>
  </si>
  <si>
    <r>
      <t>PM</t>
    </r>
    <r>
      <rPr>
        <b/>
        <vertAlign val="subscript"/>
        <sz val="9"/>
        <rFont val="Calibri"/>
        <family val="2"/>
        <scheme val="minor"/>
      </rPr>
      <t>2.5</t>
    </r>
  </si>
  <si>
    <t>TOG</t>
  </si>
  <si>
    <t>TOXIC POLLUTANTS</t>
  </si>
  <si>
    <t>Acetaldehyde</t>
  </si>
  <si>
    <t>Acrolein</t>
  </si>
  <si>
    <t>Butane</t>
  </si>
  <si>
    <t>Naphthalene</t>
  </si>
  <si>
    <t>Propane</t>
  </si>
  <si>
    <t>Propylene</t>
  </si>
  <si>
    <t>SC  -  Source of emission factors</t>
  </si>
  <si>
    <r>
      <t>SO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 -  Sulfur content of fuels</t>
    </r>
  </si>
  <si>
    <t xml:space="preserve">arb =  </t>
  </si>
  <si>
    <t>California Air Resources Board</t>
  </si>
  <si>
    <t>2,000 gr / mmcf</t>
  </si>
  <si>
    <t xml:space="preserve">ap =  </t>
  </si>
  <si>
    <t>USEPA AP-42</t>
  </si>
  <si>
    <t>Fuel oil</t>
  </si>
  <si>
    <t xml:space="preserve">sd =  </t>
  </si>
  <si>
    <t>San Diego County APCD</t>
  </si>
  <si>
    <r>
      <t>.018 gr / 100 ft</t>
    </r>
    <r>
      <rPr>
        <vertAlign val="superscript"/>
        <sz val="8"/>
        <rFont val="Calibri"/>
        <family val="2"/>
        <scheme val="minor"/>
      </rPr>
      <t>3</t>
    </r>
  </si>
  <si>
    <t xml:space="preserve">vc =  </t>
  </si>
  <si>
    <t>Ventura County APCD</t>
  </si>
  <si>
    <t xml:space="preserve">md/av =  </t>
  </si>
  <si>
    <t>Mojave Desert AQMD / Antelope Valley APCD</t>
  </si>
  <si>
    <t>PROPANE</t>
  </si>
  <si>
    <t>1,000 gallons</t>
  </si>
  <si>
    <t>91.5 mmbtu / 1,000 gallons</t>
  </si>
  <si>
    <t>lbs / 1,000 gallons</t>
  </si>
  <si>
    <t>Industrial</t>
  </si>
  <si>
    <t>md/av</t>
  </si>
  <si>
    <t>1,000 gal/hr</t>
  </si>
  <si>
    <t>1,000 gal/day</t>
  </si>
  <si>
    <t>1,000 gal/yr</t>
  </si>
  <si>
    <t>Ethyl benzene</t>
  </si>
  <si>
    <t>Hexane</t>
  </si>
  <si>
    <t>PAHs, total, w/o individ. components reported</t>
  </si>
  <si>
    <t>Xylenes (mixed)</t>
  </si>
  <si>
    <t>Potential to emit was calculated based on AVAQMD Default emission factors for LPG/Propane fired boilers.  
1 gallon of LPG = 0.0915 mmbtu</t>
  </si>
  <si>
    <t xml:space="preserve">DEFAULT EMISSION FACTORS FOR PROPANE EXTERNAL COMBUSTION AP-42 </t>
  </si>
  <si>
    <t xml:space="preserve">DEFAULT EMISSION FACTORS FOR NATURAL GAS EXTERNAL COMBUSTION AP-42 </t>
  </si>
  <si>
    <t>mmscf</t>
  </si>
  <si>
    <t>NATURAL GAS</t>
  </si>
  <si>
    <t>millions of cubic feet (mmscf)</t>
  </si>
  <si>
    <t>1,000 MMBtu/mmcf</t>
  </si>
  <si>
    <t>pounds per mmcf</t>
  </si>
  <si>
    <t>mmscf/day</t>
  </si>
  <si>
    <t>Potential to emit was calculated based on AVAQMD Default emission factors for Natural Gas fired boilers.  
1 btu of Natural Gas = 0.001 mmscf</t>
  </si>
  <si>
    <t>mmscf/yr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</si>
</sst>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00"/>
    <numFmt numFmtId="166" formatCode="0.0000"/>
    <numFmt numFmtId="173" formatCode="0.000E+00"/>
    <numFmt numFmtId="174" formatCode="0.0000E+00"/>
    <numFmt numFmtId="175" formatCode="0.0000%"/>
  </numFmts>
  <fonts count="32" x14ac:knownFonts="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Helv"/>
    </font>
    <font>
      <sz val="12"/>
      <name val="Courie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7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u/>
      <sz val="10"/>
      <color theme="10"/>
      <name val="Arial"/>
      <family val="2"/>
    </font>
    <font>
      <vertAlign val="subscript"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bgColor theme="9" tint="0.399914548173467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39997558519241921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5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</cellStyleXfs>
  <cellXfs count="148">
    <xf numFmtId="164" fontId="0" fillId="0" borderId="0" xfId="0"/>
    <xf numFmtId="0" fontId="13" fillId="0" borderId="0" xfId="10" applyFont="1"/>
    <xf numFmtId="0" fontId="13" fillId="0" borderId="0" xfId="10" applyFont="1" applyAlignment="1">
      <alignment horizontal="center"/>
    </xf>
    <xf numFmtId="0" fontId="13" fillId="0" borderId="0" xfId="10" applyFont="1" applyAlignment="1">
      <alignment vertical="center" wrapText="1"/>
    </xf>
    <xf numFmtId="0" fontId="9" fillId="0" borderId="47" xfId="10" applyFont="1" applyBorder="1" applyAlignment="1">
      <alignment horizontal="center" vertical="center" wrapText="1"/>
    </xf>
    <xf numFmtId="0" fontId="13" fillId="0" borderId="16" xfId="10" applyFont="1" applyBorder="1" applyAlignment="1">
      <alignment vertical="center" wrapText="1"/>
    </xf>
    <xf numFmtId="166" fontId="9" fillId="0" borderId="47" xfId="10" applyNumberFormat="1" applyFont="1" applyBorder="1" applyAlignment="1">
      <alignment horizontal="center" vertical="center" wrapText="1"/>
    </xf>
    <xf numFmtId="166" fontId="9" fillId="0" borderId="14" xfId="10" applyNumberFormat="1" applyFont="1" applyBorder="1" applyAlignment="1">
      <alignment horizontal="center" vertical="center" wrapText="1"/>
    </xf>
    <xf numFmtId="0" fontId="8" fillId="0" borderId="35" xfId="10" applyFont="1" applyBorder="1" applyAlignment="1">
      <alignment horizontal="center" vertical="top" wrapText="1"/>
    </xf>
    <xf numFmtId="0" fontId="7" fillId="0" borderId="35" xfId="10" applyFont="1" applyBorder="1" applyAlignment="1">
      <alignment horizontal="center" vertical="center" wrapText="1"/>
    </xf>
    <xf numFmtId="0" fontId="13" fillId="0" borderId="35" xfId="10" applyFont="1" applyBorder="1" applyAlignment="1">
      <alignment horizontal="center"/>
    </xf>
    <xf numFmtId="0" fontId="7" fillId="0" borderId="35" xfId="10" applyFont="1" applyBorder="1" applyAlignment="1">
      <alignment horizontal="center" vertical="top" wrapText="1"/>
    </xf>
    <xf numFmtId="0" fontId="17" fillId="0" borderId="35" xfId="10" applyFont="1" applyBorder="1" applyAlignment="1">
      <alignment horizontal="center" vertical="center" wrapText="1"/>
    </xf>
    <xf numFmtId="0" fontId="16" fillId="0" borderId="35" xfId="10" applyFont="1" applyBorder="1" applyAlignment="1">
      <alignment horizontal="center" vertical="center" wrapText="1"/>
    </xf>
    <xf numFmtId="0" fontId="18" fillId="0" borderId="37" xfId="10" applyFont="1" applyBorder="1"/>
    <xf numFmtId="0" fontId="18" fillId="0" borderId="51" xfId="10" applyFont="1" applyBorder="1"/>
    <xf numFmtId="0" fontId="18" fillId="0" borderId="38" xfId="10" applyFont="1" applyBorder="1"/>
    <xf numFmtId="0" fontId="18" fillId="0" borderId="48" xfId="10" applyFont="1" applyBorder="1"/>
    <xf numFmtId="0" fontId="18" fillId="0" borderId="43" xfId="10" applyFont="1" applyBorder="1"/>
    <xf numFmtId="0" fontId="18" fillId="0" borderId="52" xfId="10" applyFont="1" applyBorder="1"/>
    <xf numFmtId="0" fontId="19" fillId="6" borderId="13" xfId="10" applyFont="1" applyFill="1" applyBorder="1" applyAlignment="1">
      <alignment horizontal="center"/>
    </xf>
    <xf numFmtId="4" fontId="18" fillId="0" borderId="50" xfId="10" applyNumberFormat="1" applyFont="1" applyBorder="1" applyAlignment="1">
      <alignment horizontal="center" vertical="center"/>
    </xf>
    <xf numFmtId="0" fontId="19" fillId="9" borderId="13" xfId="10" applyFont="1" applyFill="1" applyBorder="1" applyAlignment="1">
      <alignment horizontal="right"/>
    </xf>
    <xf numFmtId="0" fontId="7" fillId="0" borderId="0" xfId="10" applyFont="1"/>
    <xf numFmtId="0" fontId="13" fillId="0" borderId="0" xfId="10" applyFont="1" applyAlignment="1">
      <alignment horizontal="right"/>
    </xf>
    <xf numFmtId="0" fontId="13" fillId="0" borderId="0" xfId="10" applyFont="1" applyAlignment="1">
      <alignment horizontal="center" vertical="center"/>
    </xf>
    <xf numFmtId="0" fontId="25" fillId="0" borderId="63" xfId="10" applyFont="1" applyBorder="1" applyAlignment="1">
      <alignment horizontal="center" vertical="center"/>
    </xf>
    <xf numFmtId="0" fontId="25" fillId="0" borderId="2" xfId="10" applyFont="1" applyBorder="1" applyAlignment="1">
      <alignment horizontal="center"/>
    </xf>
    <xf numFmtId="175" fontId="25" fillId="0" borderId="2" xfId="10" applyNumberFormat="1" applyFont="1" applyBorder="1" applyAlignment="1">
      <alignment horizontal="center"/>
    </xf>
    <xf numFmtId="0" fontId="25" fillId="0" borderId="32" xfId="10" applyFont="1" applyBorder="1" applyAlignment="1">
      <alignment horizontal="center" vertical="center"/>
    </xf>
    <xf numFmtId="0" fontId="25" fillId="0" borderId="5" xfId="10" applyFont="1" applyBorder="1" applyAlignment="1">
      <alignment horizontal="center"/>
    </xf>
    <xf numFmtId="0" fontId="18" fillId="0" borderId="0" xfId="10" applyFont="1" applyAlignment="1">
      <alignment horizontal="center" vertical="center"/>
    </xf>
    <xf numFmtId="0" fontId="18" fillId="0" borderId="0" xfId="10" applyFont="1" applyAlignment="1">
      <alignment horizontal="center"/>
    </xf>
    <xf numFmtId="0" fontId="12" fillId="0" borderId="0" xfId="10" applyFont="1" applyAlignment="1">
      <alignment horizontal="center"/>
    </xf>
    <xf numFmtId="1" fontId="13" fillId="0" borderId="0" xfId="10" applyNumberFormat="1" applyFont="1" applyAlignment="1">
      <alignment horizontal="center"/>
    </xf>
    <xf numFmtId="0" fontId="13" fillId="0" borderId="0" xfId="12" applyFont="1" applyAlignment="1">
      <alignment horizontal="center"/>
    </xf>
    <xf numFmtId="1" fontId="13" fillId="0" borderId="0" xfId="10" applyNumberFormat="1" applyFont="1"/>
    <xf numFmtId="1" fontId="13" fillId="0" borderId="0" xfId="10" applyNumberFormat="1" applyFont="1" applyAlignment="1">
      <alignment horizontal="center" vertical="center"/>
    </xf>
    <xf numFmtId="165" fontId="18" fillId="0" borderId="14" xfId="10" applyNumberFormat="1" applyFont="1" applyBorder="1" applyAlignment="1">
      <alignment horizontal="center"/>
    </xf>
    <xf numFmtId="165" fontId="18" fillId="0" borderId="15" xfId="10" applyNumberFormat="1" applyFont="1" applyBorder="1" applyAlignment="1">
      <alignment horizontal="center"/>
    </xf>
    <xf numFmtId="2" fontId="24" fillId="0" borderId="16" xfId="10" applyNumberFormat="1" applyFont="1" applyBorder="1" applyAlignment="1">
      <alignment horizontal="center"/>
    </xf>
    <xf numFmtId="173" fontId="18" fillId="0" borderId="14" xfId="10" applyNumberFormat="1" applyFont="1" applyBorder="1" applyAlignment="1">
      <alignment horizontal="center"/>
    </xf>
    <xf numFmtId="173" fontId="18" fillId="0" borderId="15" xfId="10" applyNumberFormat="1" applyFont="1" applyBorder="1" applyAlignment="1">
      <alignment horizontal="center"/>
    </xf>
    <xf numFmtId="173" fontId="24" fillId="0" borderId="15" xfId="10" applyNumberFormat="1" applyFont="1" applyBorder="1" applyAlignment="1">
      <alignment horizontal="center"/>
    </xf>
    <xf numFmtId="174" fontId="18" fillId="0" borderId="16" xfId="10" applyNumberFormat="1" applyFont="1" applyBorder="1" applyAlignment="1">
      <alignment horizontal="center"/>
    </xf>
    <xf numFmtId="0" fontId="18" fillId="0" borderId="27" xfId="10" applyFont="1" applyBorder="1" applyAlignment="1">
      <alignment horizontal="center" vertical="center"/>
    </xf>
    <xf numFmtId="0" fontId="19" fillId="0" borderId="25" xfId="10" applyFont="1" applyBorder="1" applyAlignment="1">
      <alignment horizontal="center" vertical="center"/>
    </xf>
    <xf numFmtId="0" fontId="21" fillId="2" borderId="67" xfId="10" applyFont="1" applyFill="1" applyBorder="1" applyAlignment="1">
      <alignment horizontal="center" vertical="center"/>
    </xf>
    <xf numFmtId="0" fontId="18" fillId="0" borderId="68" xfId="10" applyFont="1" applyBorder="1" applyAlignment="1">
      <alignment horizontal="center" vertical="center"/>
    </xf>
    <xf numFmtId="0" fontId="22" fillId="2" borderId="69" xfId="10" applyFont="1" applyFill="1" applyBorder="1" applyAlignment="1">
      <alignment horizontal="center" vertical="center"/>
    </xf>
    <xf numFmtId="4" fontId="18" fillId="0" borderId="14" xfId="10" applyNumberFormat="1" applyFont="1" applyBorder="1" applyAlignment="1">
      <alignment horizontal="center" vertical="center"/>
    </xf>
    <xf numFmtId="4" fontId="22" fillId="2" borderId="39" xfId="10" applyNumberFormat="1" applyFont="1" applyFill="1" applyBorder="1" applyAlignment="1">
      <alignment horizontal="center" vertical="center"/>
    </xf>
    <xf numFmtId="4" fontId="27" fillId="2" borderId="39" xfId="10" applyNumberFormat="1" applyFont="1" applyFill="1" applyBorder="1" applyAlignment="1">
      <alignment horizontal="center" vertical="center"/>
    </xf>
    <xf numFmtId="11" fontId="18" fillId="0" borderId="14" xfId="10" applyNumberFormat="1" applyFont="1" applyBorder="1" applyAlignment="1">
      <alignment horizontal="center" vertical="center"/>
    </xf>
    <xf numFmtId="11" fontId="22" fillId="2" borderId="39" xfId="10" applyNumberFormat="1" applyFont="1" applyFill="1" applyBorder="1" applyAlignment="1">
      <alignment horizontal="center" vertical="center"/>
    </xf>
    <xf numFmtId="0" fontId="19" fillId="6" borderId="28" xfId="10" applyFont="1" applyFill="1" applyBorder="1" applyAlignment="1">
      <alignment horizontal="center"/>
    </xf>
    <xf numFmtId="0" fontId="18" fillId="0" borderId="44" xfId="10" applyFont="1" applyBorder="1" applyAlignment="1">
      <alignment horizontal="center" vertical="center"/>
    </xf>
    <xf numFmtId="4" fontId="18" fillId="0" borderId="30" xfId="10" applyNumberFormat="1" applyFont="1" applyBorder="1" applyAlignment="1">
      <alignment horizontal="center" vertical="center"/>
    </xf>
    <xf numFmtId="4" fontId="22" fillId="2" borderId="45" xfId="10" applyNumberFormat="1" applyFont="1" applyFill="1" applyBorder="1" applyAlignment="1">
      <alignment horizontal="center" vertical="center"/>
    </xf>
    <xf numFmtId="4" fontId="18" fillId="0" borderId="53" xfId="10" applyNumberFormat="1" applyFont="1" applyBorder="1" applyAlignment="1">
      <alignment horizontal="center" vertical="center"/>
    </xf>
    <xf numFmtId="165" fontId="18" fillId="0" borderId="30" xfId="10" applyNumberFormat="1" applyFont="1" applyBorder="1" applyAlignment="1">
      <alignment horizontal="center"/>
    </xf>
    <xf numFmtId="165" fontId="18" fillId="0" borderId="29" xfId="10" applyNumberFormat="1" applyFont="1" applyBorder="1" applyAlignment="1">
      <alignment horizontal="center"/>
    </xf>
    <xf numFmtId="2" fontId="24" fillId="0" borderId="31" xfId="10" applyNumberFormat="1" applyFont="1" applyBorder="1" applyAlignment="1">
      <alignment horizontal="center"/>
    </xf>
    <xf numFmtId="0" fontId="19" fillId="6" borderId="19" xfId="10" applyFont="1" applyFill="1" applyBorder="1" applyAlignment="1">
      <alignment horizontal="center"/>
    </xf>
    <xf numFmtId="0" fontId="18" fillId="0" borderId="41" xfId="10" applyFont="1" applyBorder="1" applyAlignment="1">
      <alignment horizontal="center" vertical="center"/>
    </xf>
    <xf numFmtId="4" fontId="18" fillId="0" borderId="20" xfId="10" applyNumberFormat="1" applyFont="1" applyBorder="1" applyAlignment="1">
      <alignment horizontal="center" vertical="center"/>
    </xf>
    <xf numFmtId="4" fontId="22" fillId="2" borderId="42" xfId="10" applyNumberFormat="1" applyFont="1" applyFill="1" applyBorder="1" applyAlignment="1">
      <alignment horizontal="center" vertical="center"/>
    </xf>
    <xf numFmtId="4" fontId="18" fillId="0" borderId="70" xfId="10" applyNumberFormat="1" applyFont="1" applyBorder="1" applyAlignment="1">
      <alignment horizontal="center" vertical="center"/>
    </xf>
    <xf numFmtId="165" fontId="18" fillId="0" borderId="20" xfId="10" applyNumberFormat="1" applyFont="1" applyBorder="1" applyAlignment="1">
      <alignment horizontal="center"/>
    </xf>
    <xf numFmtId="165" fontId="18" fillId="0" borderId="21" xfId="10" applyNumberFormat="1" applyFont="1" applyBorder="1" applyAlignment="1">
      <alignment horizontal="center"/>
    </xf>
    <xf numFmtId="2" fontId="24" fillId="0" borderId="22" xfId="10" applyNumberFormat="1" applyFont="1" applyBorder="1" applyAlignment="1">
      <alignment horizontal="center"/>
    </xf>
    <xf numFmtId="11" fontId="22" fillId="2" borderId="42" xfId="10" applyNumberFormat="1" applyFont="1" applyFill="1" applyBorder="1" applyAlignment="1">
      <alignment horizontal="center" vertical="center"/>
    </xf>
    <xf numFmtId="173" fontId="18" fillId="0" borderId="20" xfId="10" applyNumberFormat="1" applyFont="1" applyBorder="1" applyAlignment="1">
      <alignment horizontal="center"/>
    </xf>
    <xf numFmtId="173" fontId="18" fillId="0" borderId="21" xfId="10" applyNumberFormat="1" applyFont="1" applyBorder="1" applyAlignment="1">
      <alignment horizontal="center"/>
    </xf>
    <xf numFmtId="173" fontId="24" fillId="0" borderId="21" xfId="10" applyNumberFormat="1" applyFont="1" applyBorder="1" applyAlignment="1">
      <alignment horizontal="center"/>
    </xf>
    <xf numFmtId="174" fontId="18" fillId="0" borderId="22" xfId="10" applyNumberFormat="1" applyFont="1" applyBorder="1" applyAlignment="1">
      <alignment horizontal="center"/>
    </xf>
    <xf numFmtId="0" fontId="19" fillId="4" borderId="63" xfId="10" applyFont="1" applyFill="1" applyBorder="1" applyAlignment="1">
      <alignment horizontal="center" vertical="center"/>
    </xf>
    <xf numFmtId="0" fontId="19" fillId="4" borderId="9" xfId="10" applyFont="1" applyFill="1" applyBorder="1" applyAlignment="1">
      <alignment horizontal="center" vertical="center"/>
    </xf>
    <xf numFmtId="4" fontId="22" fillId="5" borderId="72" xfId="10" applyNumberFormat="1" applyFont="1" applyFill="1" applyBorder="1" applyAlignment="1">
      <alignment horizontal="center" vertical="center"/>
    </xf>
    <xf numFmtId="4" fontId="23" fillId="5" borderId="10" xfId="10" applyNumberFormat="1" applyFont="1" applyFill="1" applyBorder="1" applyAlignment="1">
      <alignment horizontal="center" vertical="center"/>
    </xf>
    <xf numFmtId="4" fontId="23" fillId="5" borderId="71" xfId="10" applyNumberFormat="1" applyFont="1" applyFill="1" applyBorder="1" applyAlignment="1">
      <alignment horizontal="center"/>
    </xf>
    <xf numFmtId="4" fontId="23" fillId="5" borderId="33" xfId="10" applyNumberFormat="1" applyFont="1" applyFill="1" applyBorder="1" applyAlignment="1">
      <alignment horizontal="center"/>
    </xf>
    <xf numFmtId="4" fontId="23" fillId="5" borderId="34" xfId="10" applyNumberFormat="1" applyFont="1" applyFill="1" applyBorder="1" applyAlignment="1">
      <alignment horizontal="center"/>
    </xf>
    <xf numFmtId="0" fontId="19" fillId="7" borderId="63" xfId="10" applyFont="1" applyFill="1" applyBorder="1" applyAlignment="1">
      <alignment horizontal="center"/>
    </xf>
    <xf numFmtId="0" fontId="19" fillId="7" borderId="9" xfId="10" applyFont="1" applyFill="1" applyBorder="1" applyAlignment="1">
      <alignment horizontal="center" vertical="center"/>
    </xf>
    <xf numFmtId="0" fontId="23" fillId="8" borderId="71" xfId="10" applyFont="1" applyFill="1" applyBorder="1" applyAlignment="1">
      <alignment horizontal="center" vertical="center"/>
    </xf>
    <xf numFmtId="0" fontId="22" fillId="8" borderId="72" xfId="10" applyFont="1" applyFill="1" applyBorder="1" applyAlignment="1">
      <alignment horizontal="center" vertical="center"/>
    </xf>
    <xf numFmtId="0" fontId="18" fillId="8" borderId="10" xfId="10" applyFont="1" applyFill="1" applyBorder="1" applyAlignment="1">
      <alignment vertical="center"/>
    </xf>
    <xf numFmtId="165" fontId="18" fillId="8" borderId="71" xfId="10" applyNumberFormat="1" applyFont="1" applyFill="1" applyBorder="1" applyAlignment="1">
      <alignment horizontal="center"/>
    </xf>
    <xf numFmtId="165" fontId="18" fillId="8" borderId="33" xfId="10" applyNumberFormat="1" applyFont="1" applyFill="1" applyBorder="1" applyAlignment="1">
      <alignment horizontal="center"/>
    </xf>
    <xf numFmtId="4" fontId="23" fillId="8" borderId="34" xfId="10" applyNumberFormat="1" applyFont="1" applyFill="1" applyBorder="1" applyAlignment="1">
      <alignment horizontal="center"/>
    </xf>
    <xf numFmtId="0" fontId="25" fillId="0" borderId="48" xfId="10" applyFont="1" applyBorder="1" applyAlignment="1">
      <alignment vertical="center" wrapText="1"/>
    </xf>
    <xf numFmtId="0" fontId="25" fillId="0" borderId="48" xfId="10" applyFont="1" applyBorder="1" applyAlignment="1">
      <alignment vertical="center"/>
    </xf>
    <xf numFmtId="166" fontId="9" fillId="0" borderId="17" xfId="10" applyNumberFormat="1" applyFont="1" applyBorder="1" applyAlignment="1">
      <alignment horizontal="center" vertical="center" wrapText="1"/>
    </xf>
    <xf numFmtId="0" fontId="25" fillId="0" borderId="18" xfId="10" applyFont="1" applyBorder="1" applyAlignment="1">
      <alignment vertical="center"/>
    </xf>
    <xf numFmtId="0" fontId="25" fillId="0" borderId="79" xfId="10" applyFont="1" applyBorder="1" applyAlignment="1">
      <alignment horizontal="right" vertical="center" wrapText="1"/>
    </xf>
    <xf numFmtId="0" fontId="25" fillId="0" borderId="11" xfId="10" applyFont="1" applyBorder="1" applyAlignment="1">
      <alignment vertical="center" wrapText="1"/>
    </xf>
    <xf numFmtId="0" fontId="25" fillId="0" borderId="7" xfId="10" applyFont="1" applyBorder="1" applyAlignment="1">
      <alignment horizontal="center"/>
    </xf>
    <xf numFmtId="0" fontId="25" fillId="0" borderId="54" xfId="10" applyFont="1" applyBorder="1" applyAlignment="1">
      <alignment horizontal="center"/>
    </xf>
    <xf numFmtId="0" fontId="25" fillId="0" borderId="3" xfId="10" applyFont="1" applyBorder="1" applyAlignment="1">
      <alignment horizontal="center"/>
    </xf>
    <xf numFmtId="0" fontId="25" fillId="0" borderId="2" xfId="10" applyFont="1" applyBorder="1" applyAlignment="1">
      <alignment horizontal="center"/>
    </xf>
    <xf numFmtId="0" fontId="18" fillId="0" borderId="7" xfId="10" applyFont="1" applyBorder="1"/>
    <xf numFmtId="0" fontId="18" fillId="0" borderId="66" xfId="10" applyFont="1" applyBorder="1"/>
    <xf numFmtId="0" fontId="18" fillId="0" borderId="56" xfId="10" applyFont="1" applyBorder="1"/>
    <xf numFmtId="0" fontId="18" fillId="0" borderId="12" xfId="10" applyFont="1" applyBorder="1"/>
    <xf numFmtId="0" fontId="19" fillId="0" borderId="61" xfId="10" applyFont="1" applyBorder="1" applyAlignment="1">
      <alignment horizontal="center" vertical="center" textRotation="90"/>
    </xf>
    <xf numFmtId="0" fontId="19" fillId="0" borderId="8" xfId="10" applyFont="1" applyBorder="1" applyAlignment="1">
      <alignment horizontal="center" vertical="center" textRotation="90"/>
    </xf>
    <xf numFmtId="0" fontId="19" fillId="0" borderId="0" xfId="10" applyFont="1" applyAlignment="1">
      <alignment horizontal="center" vertical="center" textRotation="90"/>
    </xf>
    <xf numFmtId="0" fontId="9" fillId="3" borderId="64" xfId="10" applyFont="1" applyFill="1" applyBorder="1" applyAlignment="1">
      <alignment horizontal="center" vertical="center" wrapText="1"/>
    </xf>
    <xf numFmtId="0" fontId="9" fillId="3" borderId="65" xfId="10" applyFont="1" applyFill="1" applyBorder="1" applyAlignment="1">
      <alignment horizontal="center" vertical="center" wrapText="1"/>
    </xf>
    <xf numFmtId="0" fontId="9" fillId="3" borderId="57" xfId="10" applyFont="1" applyFill="1" applyBorder="1" applyAlignment="1">
      <alignment horizontal="center" vertical="center" wrapText="1"/>
    </xf>
    <xf numFmtId="0" fontId="9" fillId="3" borderId="59" xfId="10" applyFont="1" applyFill="1" applyBorder="1" applyAlignment="1">
      <alignment horizontal="center" vertical="center" wrapText="1"/>
    </xf>
    <xf numFmtId="0" fontId="25" fillId="0" borderId="4" xfId="10" applyFont="1" applyBorder="1" applyAlignment="1">
      <alignment horizontal="center"/>
    </xf>
    <xf numFmtId="0" fontId="25" fillId="0" borderId="5" xfId="10" applyFont="1" applyBorder="1" applyAlignment="1">
      <alignment horizontal="center"/>
    </xf>
    <xf numFmtId="0" fontId="18" fillId="0" borderId="37" xfId="10" applyFont="1" applyBorder="1" applyAlignment="1">
      <alignment horizontal="center" vertical="center"/>
    </xf>
    <xf numFmtId="0" fontId="18" fillId="0" borderId="51" xfId="10" applyFont="1" applyBorder="1" applyAlignment="1">
      <alignment horizontal="center" vertical="center"/>
    </xf>
    <xf numFmtId="0" fontId="18" fillId="0" borderId="38" xfId="10" applyFont="1" applyBorder="1" applyAlignment="1">
      <alignment horizontal="center" vertical="center"/>
    </xf>
    <xf numFmtId="0" fontId="18" fillId="0" borderId="48" xfId="10" applyFont="1" applyBorder="1" applyAlignment="1">
      <alignment horizontal="center" vertical="center"/>
    </xf>
    <xf numFmtId="0" fontId="18" fillId="0" borderId="73" xfId="10" applyFont="1" applyBorder="1" applyAlignment="1">
      <alignment horizontal="center" vertical="center"/>
    </xf>
    <xf numFmtId="0" fontId="18" fillId="0" borderId="74" xfId="10" applyFont="1" applyBorder="1" applyAlignment="1">
      <alignment horizontal="center" vertical="center"/>
    </xf>
    <xf numFmtId="0" fontId="25" fillId="0" borderId="23" xfId="10" applyFont="1" applyBorder="1" applyAlignment="1">
      <alignment horizontal="center"/>
    </xf>
    <xf numFmtId="0" fontId="25" fillId="0" borderId="24" xfId="10" applyFont="1" applyBorder="1" applyAlignment="1">
      <alignment horizontal="center"/>
    </xf>
    <xf numFmtId="0" fontId="25" fillId="0" borderId="55" xfId="10" applyFont="1" applyBorder="1" applyAlignment="1">
      <alignment horizontal="center"/>
    </xf>
    <xf numFmtId="0" fontId="9" fillId="3" borderId="58" xfId="10" applyFont="1" applyFill="1" applyBorder="1" applyAlignment="1">
      <alignment horizontal="center" vertical="center" wrapText="1"/>
    </xf>
    <xf numFmtId="0" fontId="9" fillId="3" borderId="60" xfId="10" applyFont="1" applyFill="1" applyBorder="1" applyAlignment="1">
      <alignment horizontal="center" vertical="center" wrapText="1"/>
    </xf>
    <xf numFmtId="0" fontId="15" fillId="0" borderId="38" xfId="10" applyFont="1" applyBorder="1" applyAlignment="1">
      <alignment horizontal="center" vertical="top" wrapText="1"/>
    </xf>
    <xf numFmtId="0" fontId="15" fillId="0" borderId="46" xfId="10" applyFont="1" applyBorder="1" applyAlignment="1">
      <alignment horizontal="center" vertical="top" wrapText="1"/>
    </xf>
    <xf numFmtId="0" fontId="15" fillId="0" borderId="49" xfId="10" applyFont="1" applyBorder="1" applyAlignment="1">
      <alignment horizontal="center" vertical="top" wrapText="1"/>
    </xf>
    <xf numFmtId="0" fontId="15" fillId="0" borderId="78" xfId="10" applyFont="1" applyBorder="1" applyAlignment="1">
      <alignment horizontal="center" vertical="top" wrapText="1"/>
    </xf>
    <xf numFmtId="0" fontId="15" fillId="0" borderId="73" xfId="10" applyFont="1" applyBorder="1" applyAlignment="1">
      <alignment horizontal="center" vertical="top" wrapText="1"/>
    </xf>
    <xf numFmtId="0" fontId="15" fillId="0" borderId="76" xfId="10" applyFont="1" applyBorder="1" applyAlignment="1">
      <alignment horizontal="center" vertical="top" wrapText="1"/>
    </xf>
    <xf numFmtId="0" fontId="9" fillId="0" borderId="73" xfId="10" applyFont="1" applyBorder="1" applyAlignment="1">
      <alignment horizontal="center" vertical="top" wrapText="1"/>
    </xf>
    <xf numFmtId="0" fontId="9" fillId="0" borderId="74" xfId="10" applyFont="1" applyBorder="1" applyAlignment="1">
      <alignment horizontal="center" vertical="top" wrapText="1"/>
    </xf>
    <xf numFmtId="0" fontId="14" fillId="0" borderId="0" xfId="10" applyFont="1" applyAlignment="1">
      <alignment horizontal="center" vertical="center" wrapText="1"/>
    </xf>
    <xf numFmtId="0" fontId="25" fillId="0" borderId="61" xfId="10" applyFont="1" applyBorder="1" applyAlignment="1">
      <alignment horizontal="center" vertical="center" wrapText="1"/>
    </xf>
    <xf numFmtId="0" fontId="25" fillId="0" borderId="62" xfId="10" applyFont="1" applyBorder="1" applyAlignment="1">
      <alignment horizontal="center" vertical="center"/>
    </xf>
    <xf numFmtId="0" fontId="25" fillId="0" borderId="8" xfId="10" applyFont="1" applyBorder="1" applyAlignment="1">
      <alignment horizontal="center" vertical="center"/>
    </xf>
    <xf numFmtId="0" fontId="25" fillId="0" borderId="1" xfId="10" applyFont="1" applyBorder="1" applyAlignment="1">
      <alignment horizontal="center" vertical="center"/>
    </xf>
    <xf numFmtId="0" fontId="25" fillId="0" borderId="6" xfId="10" applyFont="1" applyBorder="1" applyAlignment="1">
      <alignment horizontal="center" vertical="center"/>
    </xf>
    <xf numFmtId="0" fontId="25" fillId="0" borderId="36" xfId="10" applyFont="1" applyBorder="1" applyAlignment="1">
      <alignment horizontal="center" vertical="center"/>
    </xf>
    <xf numFmtId="0" fontId="9" fillId="0" borderId="40" xfId="10" applyFont="1" applyBorder="1" applyAlignment="1">
      <alignment horizontal="center" vertical="top" wrapText="1"/>
    </xf>
    <xf numFmtId="0" fontId="9" fillId="0" borderId="77" xfId="10" applyFont="1" applyBorder="1" applyAlignment="1">
      <alignment horizontal="center" vertical="top" wrapText="1"/>
    </xf>
    <xf numFmtId="0" fontId="15" fillId="0" borderId="37" xfId="10" applyFont="1" applyBorder="1" applyAlignment="1">
      <alignment horizontal="center" vertical="top" wrapText="1"/>
    </xf>
    <xf numFmtId="0" fontId="15" fillId="0" borderId="75" xfId="10" applyFont="1" applyBorder="1" applyAlignment="1">
      <alignment horizontal="center" vertical="top" wrapText="1"/>
    </xf>
    <xf numFmtId="0" fontId="9" fillId="0" borderId="26" xfId="10" applyFont="1" applyBorder="1" applyAlignment="1">
      <alignment horizontal="center" vertical="center" wrapText="1"/>
    </xf>
    <xf numFmtId="0" fontId="9" fillId="0" borderId="51" xfId="10" applyFont="1" applyBorder="1" applyAlignment="1">
      <alignment horizontal="center" vertical="center" wrapText="1"/>
    </xf>
    <xf numFmtId="0" fontId="15" fillId="0" borderId="51" xfId="10" applyFont="1" applyBorder="1" applyAlignment="1">
      <alignment horizontal="center" vertical="top" wrapText="1"/>
    </xf>
    <xf numFmtId="166" fontId="18" fillId="0" borderId="14" xfId="10" applyNumberFormat="1" applyFont="1" applyBorder="1" applyAlignment="1">
      <alignment horizontal="center"/>
    </xf>
  </cellXfs>
  <cellStyles count="15">
    <cellStyle name="Hyperlink 2" xfId="1" xr:uid="{00000000-0005-0000-0000-000002000000}"/>
    <cellStyle name="Hyperlink 3" xfId="11" xr:uid="{879C6996-AFA1-4FA6-A083-0DC43A44BAEA}"/>
    <cellStyle name="Normal" xfId="0" builtinId="0"/>
    <cellStyle name="Normal 2" xfId="2" xr:uid="{00000000-0005-0000-0000-000004000000}"/>
    <cellStyle name="Normal 2 2" xfId="10" xr:uid="{FF3ADDE6-33EF-44DD-B9B3-763CA964DEA5}"/>
    <cellStyle name="Normal 3" xfId="3" xr:uid="{00000000-0005-0000-0000-000005000000}"/>
    <cellStyle name="Normal 3 2" xfId="5" xr:uid="{0263E2E9-9F45-4135-AABE-4EB386B24507}"/>
    <cellStyle name="Normal 3 2 2" xfId="12" xr:uid="{64FA6350-43C7-4753-A8F0-EBA7626B7EA2}"/>
    <cellStyle name="Normal 3 2 3" xfId="14" xr:uid="{C74ED629-D86D-4704-9AFE-387E3D37B1F1}"/>
    <cellStyle name="Normal 4" xfId="6" xr:uid="{99335EC1-38D4-41BD-9F05-40DA511B5B74}"/>
    <cellStyle name="Normal 5" xfId="9" xr:uid="{15122659-988F-4B78-B5CC-E2408D48FE36}"/>
    <cellStyle name="Normal 5 2" xfId="13" xr:uid="{9D872A24-E696-4778-A379-B9FB8565A278}"/>
    <cellStyle name="Percent 2" xfId="4" xr:uid="{00000000-0005-0000-0000-000007000000}"/>
    <cellStyle name="Percent 2 2" xfId="8" xr:uid="{EAA81A88-9778-4C2F-832E-69AD91B82FE7}"/>
    <cellStyle name="Percent 3" xfId="7" xr:uid="{54069639-DDCE-4A58-A5B7-7E2333B872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c\Desktop\1784%20-%20Spirit%20Mart\Variable%20Met%20Tool%2009-03-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ermit%20Engineering\Facilities\3628%20-%20Clark%20Pacific%20Adelanto%20Precast%20Plant\1.10.2023%20Modification%20-%20Rubber%20Mold%20B014125\1.10.2023%20-%20MDI%20Calculations%20Modification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Engineering\MDAQMD%20Evaluations%20and%20PTE\Variable%20Met%20Tool%2009-03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End"/>
      <sheetName val="Summary"/>
      <sheetName val="SummaryRecpt"/>
      <sheetName val="input"/>
      <sheetName val="inputacute"/>
      <sheetName val="inputrecpt"/>
      <sheetName val="inputacuterecpt"/>
      <sheetName val="paths"/>
      <sheetName val="Emissions"/>
      <sheetName val="Annual Emissions"/>
      <sheetName val="Hourly Emissions"/>
      <sheetName val="plotfiles"/>
      <sheetName val="BDW"/>
      <sheetName val="calculations"/>
      <sheetName val="Risk Values and 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Overview"/>
      <sheetName val="A2 Glossary"/>
      <sheetName val="A3 Links"/>
      <sheetName val="A4 Guidance"/>
      <sheetName val="M1 Tank"/>
      <sheetName val="M2 Fugitive_Monitoring Data"/>
      <sheetName val="M3 Fugitive_Equipment Leaks"/>
      <sheetName val="M3a Fugitive no SV"/>
      <sheetName val="M3b Fugitive SV is Zero"/>
      <sheetName val="M3c Fugitive SV is not zero"/>
      <sheetName val="M4 Enclosed Process_Overview"/>
      <sheetName val="M4a Enclosed Process_Weight"/>
      <sheetName val="M4b Enclosed Process_Volume"/>
      <sheetName val="M5 Open Process Overview"/>
      <sheetName val="M5a Open Process"/>
      <sheetName val="M5b Open Process Oven"/>
      <sheetName val="M6 Exhaust Air_Measured"/>
      <sheetName val="M6S Exhaust Air_Saturated"/>
      <sheetName val="M7 Binding Agent"/>
      <sheetName val="M8 Spill"/>
      <sheetName val="M9 Spray Coating"/>
      <sheetName val="M9a Spray Coating_Oven"/>
      <sheetName val="M9b Spray Coating_Air Dry"/>
      <sheetName val="R1 Reference Lookups"/>
      <sheetName val="R2 Reference Tables"/>
      <sheetName val="S1 Emission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5">
          <cell r="M15">
            <v>1</v>
          </cell>
          <cell r="P15" t="str">
            <v>C</v>
          </cell>
          <cell r="T15">
            <v>-273</v>
          </cell>
          <cell r="X15" t="str">
            <v>ft/sec</v>
          </cell>
        </row>
        <row r="16">
          <cell r="M16">
            <v>2</v>
          </cell>
          <cell r="P16" t="str">
            <v>F</v>
          </cell>
          <cell r="T16">
            <v>10000</v>
          </cell>
          <cell r="X16" t="str">
            <v>m/sec</v>
          </cell>
        </row>
        <row r="17">
          <cell r="M17">
            <v>3</v>
          </cell>
          <cell r="P17" t="str">
            <v>K</v>
          </cell>
          <cell r="X17" t="str">
            <v>miles/hr</v>
          </cell>
        </row>
        <row r="18">
          <cell r="M18">
            <v>4</v>
          </cell>
        </row>
        <row r="19">
          <cell r="M19">
            <v>5</v>
          </cell>
        </row>
        <row r="20">
          <cell r="M20">
            <v>6</v>
          </cell>
        </row>
        <row r="21">
          <cell r="M21">
            <v>7</v>
          </cell>
        </row>
        <row r="22">
          <cell r="M22">
            <v>8</v>
          </cell>
        </row>
        <row r="23">
          <cell r="M23">
            <v>9</v>
          </cell>
        </row>
        <row r="24">
          <cell r="M24">
            <v>10</v>
          </cell>
        </row>
      </sheetData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End"/>
      <sheetName val="Summary"/>
      <sheetName val="SummaryRecpt"/>
      <sheetName val="input"/>
      <sheetName val="inputacute"/>
      <sheetName val="inputrecpt"/>
      <sheetName val="inputacuterecpt"/>
      <sheetName val="paths"/>
      <sheetName val="Emissions"/>
      <sheetName val="Annual Emissions"/>
      <sheetName val="Hourly Emissions"/>
      <sheetName val="plotfiles"/>
      <sheetName val="BDW"/>
      <sheetName val="calculations"/>
      <sheetName val="Risk Values and 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9418-5388-4E44-BFF4-1997092D0DCD}">
  <sheetPr>
    <tabColor rgb="FFC00000"/>
  </sheetPr>
  <dimension ref="A1:N62"/>
  <sheetViews>
    <sheetView tabSelected="1" workbookViewId="0">
      <selection activeCell="N28" sqref="N28"/>
    </sheetView>
  </sheetViews>
  <sheetFormatPr defaultColWidth="8.84375" defaultRowHeight="13" x14ac:dyDescent="0.3"/>
  <cols>
    <col min="1" max="1" width="18.4609375" style="1" customWidth="1"/>
    <col min="2" max="2" width="8.07421875" style="25" customWidth="1"/>
    <col min="3" max="3" width="10.3046875" style="2" bestFit="1" customWidth="1"/>
    <col min="4" max="4" width="9.765625" style="2" customWidth="1"/>
    <col min="5" max="5" width="7.69140625" style="2" bestFit="1" customWidth="1"/>
    <col min="6" max="6" width="7.61328125" style="2" customWidth="1"/>
    <col min="7" max="7" width="7.765625" style="2" customWidth="1"/>
    <col min="8" max="8" width="7.53515625" style="2" customWidth="1"/>
    <col min="9" max="9" width="12.3046875" style="2" customWidth="1"/>
    <col min="10" max="16384" width="8.84375" style="1"/>
  </cols>
  <sheetData>
    <row r="1" spans="1:9" ht="30" customHeight="1" thickBot="1" x14ac:dyDescent="0.35">
      <c r="A1" s="133" t="s">
        <v>72</v>
      </c>
      <c r="B1" s="133"/>
      <c r="C1" s="133"/>
      <c r="D1" s="133"/>
      <c r="E1" s="133"/>
      <c r="F1" s="133"/>
      <c r="G1" s="133"/>
      <c r="H1" s="133"/>
      <c r="I1" s="133"/>
    </row>
    <row r="2" spans="1:9" ht="17.25" customHeight="1" thickBot="1" x14ac:dyDescent="0.35">
      <c r="B2" s="142" t="s">
        <v>9</v>
      </c>
      <c r="C2" s="143"/>
      <c r="D2" s="144"/>
      <c r="E2" s="145"/>
      <c r="F2" s="95"/>
      <c r="G2" s="96" t="str">
        <f>MID(D2,3,LEN(D2))</f>
        <v/>
      </c>
      <c r="H2" s="134" t="s">
        <v>79</v>
      </c>
      <c r="I2" s="135"/>
    </row>
    <row r="3" spans="1:9" ht="18" customHeight="1" x14ac:dyDescent="0.3">
      <c r="B3" s="125" t="s">
        <v>11</v>
      </c>
      <c r="C3" s="126"/>
      <c r="D3" s="4">
        <v>0</v>
      </c>
      <c r="E3" s="5" t="s">
        <v>12</v>
      </c>
      <c r="F3" s="142" t="s">
        <v>10</v>
      </c>
      <c r="G3" s="146"/>
      <c r="H3" s="136"/>
      <c r="I3" s="137"/>
    </row>
    <row r="4" spans="1:9" ht="18" customHeight="1" x14ac:dyDescent="0.3">
      <c r="B4" s="125" t="s">
        <v>13</v>
      </c>
      <c r="C4" s="126"/>
      <c r="D4" s="6">
        <f>D3/1000</f>
        <v>0</v>
      </c>
      <c r="E4" s="91" t="s">
        <v>73</v>
      </c>
      <c r="F4" s="140">
        <v>24</v>
      </c>
      <c r="G4" s="141"/>
      <c r="H4" s="136"/>
      <c r="I4" s="137"/>
    </row>
    <row r="5" spans="1:9" ht="17.25" customHeight="1" x14ac:dyDescent="0.3">
      <c r="B5" s="125" t="s">
        <v>14</v>
      </c>
      <c r="C5" s="126"/>
      <c r="D5" s="7">
        <f>D4*F4</f>
        <v>0</v>
      </c>
      <c r="E5" s="92" t="s">
        <v>78</v>
      </c>
      <c r="F5" s="127" t="s">
        <v>15</v>
      </c>
      <c r="G5" s="128"/>
      <c r="H5" s="136"/>
      <c r="I5" s="137"/>
    </row>
    <row r="6" spans="1:9" ht="17.25" customHeight="1" thickBot="1" x14ac:dyDescent="0.35">
      <c r="B6" s="129" t="s">
        <v>16</v>
      </c>
      <c r="C6" s="130"/>
      <c r="D6" s="93">
        <f>D4*F6</f>
        <v>0</v>
      </c>
      <c r="E6" s="94" t="s">
        <v>80</v>
      </c>
      <c r="F6" s="131">
        <v>8760</v>
      </c>
      <c r="G6" s="132"/>
      <c r="H6" s="138"/>
      <c r="I6" s="139"/>
    </row>
    <row r="7" spans="1:9" ht="17.25" customHeight="1" x14ac:dyDescent="0.3">
      <c r="H7" s="3"/>
      <c r="I7" s="3"/>
    </row>
    <row r="8" spans="1:9" ht="7.5" customHeight="1" thickBot="1" x14ac:dyDescent="0.35">
      <c r="A8" s="8"/>
      <c r="B8" s="9"/>
      <c r="C8" s="10"/>
      <c r="D8" s="11"/>
      <c r="E8" s="10"/>
      <c r="F8" s="11"/>
      <c r="G8" s="11"/>
      <c r="H8" s="12"/>
      <c r="I8" s="13"/>
    </row>
    <row r="9" spans="1:9" ht="12.75" customHeight="1" x14ac:dyDescent="0.3">
      <c r="A9" s="14" t="s">
        <v>17</v>
      </c>
      <c r="B9" s="15"/>
      <c r="C9" s="114" t="s">
        <v>74</v>
      </c>
      <c r="D9" s="115"/>
      <c r="E9" s="105" t="s">
        <v>18</v>
      </c>
      <c r="F9" s="108" t="s">
        <v>19</v>
      </c>
      <c r="G9" s="110" t="s">
        <v>20</v>
      </c>
      <c r="H9" s="110" t="s">
        <v>21</v>
      </c>
      <c r="I9" s="123" t="s">
        <v>22</v>
      </c>
    </row>
    <row r="10" spans="1:9" ht="15.75" customHeight="1" x14ac:dyDescent="0.3">
      <c r="A10" s="16" t="s">
        <v>23</v>
      </c>
      <c r="B10" s="17"/>
      <c r="C10" s="116" t="s">
        <v>75</v>
      </c>
      <c r="D10" s="117"/>
      <c r="E10" s="106"/>
      <c r="F10" s="109"/>
      <c r="G10" s="111"/>
      <c r="H10" s="111"/>
      <c r="I10" s="124"/>
    </row>
    <row r="11" spans="1:9" ht="15.75" customHeight="1" x14ac:dyDescent="0.3">
      <c r="A11" s="16" t="s">
        <v>24</v>
      </c>
      <c r="B11" s="17"/>
      <c r="C11" s="116" t="s">
        <v>76</v>
      </c>
      <c r="D11" s="117"/>
      <c r="E11" s="106"/>
      <c r="F11" s="109"/>
      <c r="G11" s="111"/>
      <c r="H11" s="111"/>
      <c r="I11" s="124"/>
    </row>
    <row r="12" spans="1:9" ht="16.5" customHeight="1" thickBot="1" x14ac:dyDescent="0.35">
      <c r="A12" s="18" t="s">
        <v>25</v>
      </c>
      <c r="B12" s="19"/>
      <c r="C12" s="118" t="s">
        <v>77</v>
      </c>
      <c r="D12" s="119"/>
      <c r="E12" s="106"/>
      <c r="F12" s="109"/>
      <c r="G12" s="111"/>
      <c r="H12" s="111"/>
      <c r="I12" s="124"/>
    </row>
    <row r="13" spans="1:9" ht="12.75" customHeight="1" x14ac:dyDescent="0.3">
      <c r="A13" s="101" t="s">
        <v>26</v>
      </c>
      <c r="B13" s="102"/>
      <c r="C13" s="46" t="s">
        <v>61</v>
      </c>
      <c r="D13" s="47" t="s">
        <v>61</v>
      </c>
      <c r="E13" s="107"/>
      <c r="F13" s="109"/>
      <c r="G13" s="111"/>
      <c r="H13" s="111"/>
      <c r="I13" s="124"/>
    </row>
    <row r="14" spans="1:9" x14ac:dyDescent="0.3">
      <c r="A14" s="103" t="s">
        <v>27</v>
      </c>
      <c r="B14" s="104"/>
      <c r="C14" s="48"/>
      <c r="D14" s="49"/>
      <c r="E14" s="107"/>
      <c r="F14" s="109"/>
      <c r="G14" s="111"/>
      <c r="H14" s="111"/>
      <c r="I14" s="124"/>
    </row>
    <row r="15" spans="1:9" x14ac:dyDescent="0.3">
      <c r="A15" s="76" t="s">
        <v>28</v>
      </c>
      <c r="B15" s="77" t="s">
        <v>29</v>
      </c>
      <c r="C15" s="77" t="s">
        <v>1</v>
      </c>
      <c r="D15" s="78"/>
      <c r="E15" s="79"/>
      <c r="F15" s="80"/>
      <c r="G15" s="81"/>
      <c r="H15" s="81"/>
      <c r="I15" s="82"/>
    </row>
    <row r="16" spans="1:9" x14ac:dyDescent="0.3">
      <c r="A16" s="63" t="s">
        <v>2</v>
      </c>
      <c r="B16" s="64">
        <v>42603</v>
      </c>
      <c r="C16" s="65">
        <v>50</v>
      </c>
      <c r="D16" s="66">
        <v>19</v>
      </c>
      <c r="E16" s="67" t="s">
        <v>30</v>
      </c>
      <c r="F16" s="68">
        <f>$D$4*$C16</f>
        <v>0</v>
      </c>
      <c r="G16" s="69">
        <f>$D$5*$C16</f>
        <v>0</v>
      </c>
      <c r="H16" s="69">
        <f t="shared" ref="H16:H23" si="0">$D$6*$C16</f>
        <v>0</v>
      </c>
      <c r="I16" s="70">
        <f>$H16/2000</f>
        <v>0</v>
      </c>
    </row>
    <row r="17" spans="1:9" x14ac:dyDescent="0.3">
      <c r="A17" s="20" t="s">
        <v>3</v>
      </c>
      <c r="B17" s="45">
        <v>42101</v>
      </c>
      <c r="C17" s="50">
        <v>84</v>
      </c>
      <c r="D17" s="51">
        <v>3.2</v>
      </c>
      <c r="E17" s="21" t="s">
        <v>30</v>
      </c>
      <c r="F17" s="38">
        <f>$D$4*$C17</f>
        <v>0</v>
      </c>
      <c r="G17" s="39">
        <f>$D$5*$C17</f>
        <v>0</v>
      </c>
      <c r="H17" s="39">
        <f t="shared" si="0"/>
        <v>0</v>
      </c>
      <c r="I17" s="40">
        <f>$H17/2000</f>
        <v>0</v>
      </c>
    </row>
    <row r="18" spans="1:9" ht="13.5" x14ac:dyDescent="0.35">
      <c r="A18" s="20" t="s">
        <v>31</v>
      </c>
      <c r="B18" s="45">
        <v>42401</v>
      </c>
      <c r="C18" s="50">
        <v>0.6</v>
      </c>
      <c r="D18" s="51">
        <v>1.7999999999999999E-2</v>
      </c>
      <c r="E18" s="21" t="s">
        <v>30</v>
      </c>
      <c r="F18" s="38">
        <f t="shared" ref="F18:F35" si="1">$D$4*$C18</f>
        <v>0</v>
      </c>
      <c r="G18" s="39">
        <f t="shared" ref="G18" si="2">$D$5*$C18</f>
        <v>0</v>
      </c>
      <c r="H18" s="39">
        <f t="shared" si="0"/>
        <v>0</v>
      </c>
      <c r="I18" s="40">
        <f t="shared" ref="I18:I35" si="3">$H18/2000</f>
        <v>0</v>
      </c>
    </row>
    <row r="19" spans="1:9" x14ac:dyDescent="0.3">
      <c r="A19" s="20" t="s">
        <v>0</v>
      </c>
      <c r="B19" s="45">
        <v>11101</v>
      </c>
      <c r="C19" s="50">
        <v>7.6</v>
      </c>
      <c r="D19" s="51">
        <v>0.7</v>
      </c>
      <c r="E19" s="21" t="s">
        <v>30</v>
      </c>
      <c r="F19" s="38">
        <f>$D$4*$C19</f>
        <v>0</v>
      </c>
      <c r="G19" s="39">
        <f>$D$5*$C19</f>
        <v>0</v>
      </c>
      <c r="H19" s="39">
        <f t="shared" si="0"/>
        <v>0</v>
      </c>
      <c r="I19" s="40">
        <f>$H19/2000</f>
        <v>0</v>
      </c>
    </row>
    <row r="20" spans="1:9" ht="13.5" x14ac:dyDescent="0.35">
      <c r="A20" s="20" t="s">
        <v>32</v>
      </c>
      <c r="B20" s="45">
        <v>85101</v>
      </c>
      <c r="C20" s="50">
        <v>7.6</v>
      </c>
      <c r="D20" s="51">
        <v>0.7</v>
      </c>
      <c r="E20" s="21" t="s">
        <v>30</v>
      </c>
      <c r="F20" s="38">
        <f>$D$4*$C20</f>
        <v>0</v>
      </c>
      <c r="G20" s="39">
        <f>$D$5*$C20</f>
        <v>0</v>
      </c>
      <c r="H20" s="39">
        <f t="shared" si="0"/>
        <v>0</v>
      </c>
      <c r="I20" s="40">
        <f>$H20/2000</f>
        <v>0</v>
      </c>
    </row>
    <row r="21" spans="1:9" ht="13.5" x14ac:dyDescent="0.35">
      <c r="A21" s="20" t="s">
        <v>33</v>
      </c>
      <c r="B21" s="45">
        <v>88101</v>
      </c>
      <c r="C21" s="50">
        <v>7.6</v>
      </c>
      <c r="D21" s="51">
        <v>0.7</v>
      </c>
      <c r="E21" s="21" t="s">
        <v>30</v>
      </c>
      <c r="F21" s="38">
        <f>$D$4*$C21</f>
        <v>0</v>
      </c>
      <c r="G21" s="39">
        <f>$D$5*$C21</f>
        <v>0</v>
      </c>
      <c r="H21" s="39">
        <f t="shared" si="0"/>
        <v>0</v>
      </c>
      <c r="I21" s="40">
        <f>$H21/2000</f>
        <v>0</v>
      </c>
    </row>
    <row r="22" spans="1:9" x14ac:dyDescent="0.3">
      <c r="A22" s="20" t="s">
        <v>34</v>
      </c>
      <c r="B22" s="45">
        <v>43101</v>
      </c>
      <c r="C22" s="50">
        <v>11</v>
      </c>
      <c r="D22" s="52">
        <v>0.5</v>
      </c>
      <c r="E22" s="21" t="s">
        <v>30</v>
      </c>
      <c r="F22" s="38">
        <f t="shared" si="1"/>
        <v>0</v>
      </c>
      <c r="G22" s="39">
        <f>$D$5*$C22</f>
        <v>0</v>
      </c>
      <c r="H22" s="39">
        <f t="shared" si="0"/>
        <v>0</v>
      </c>
      <c r="I22" s="40">
        <f t="shared" si="3"/>
        <v>0</v>
      </c>
    </row>
    <row r="23" spans="1:9" x14ac:dyDescent="0.3">
      <c r="A23" s="55" t="s">
        <v>4</v>
      </c>
      <c r="B23" s="56">
        <v>43104</v>
      </c>
      <c r="C23" s="57">
        <v>5.5</v>
      </c>
      <c r="D23" s="58"/>
      <c r="E23" s="59" t="s">
        <v>30</v>
      </c>
      <c r="F23" s="60">
        <f t="shared" si="1"/>
        <v>0</v>
      </c>
      <c r="G23" s="61">
        <f>$D$5*$C23</f>
        <v>0</v>
      </c>
      <c r="H23" s="61">
        <f t="shared" si="0"/>
        <v>0</v>
      </c>
      <c r="I23" s="62">
        <f t="shared" si="3"/>
        <v>0</v>
      </c>
    </row>
    <row r="24" spans="1:9" x14ac:dyDescent="0.3">
      <c r="A24" s="83" t="s">
        <v>35</v>
      </c>
      <c r="B24" s="84" t="s">
        <v>29</v>
      </c>
      <c r="C24" s="85"/>
      <c r="D24" s="86"/>
      <c r="E24" s="87"/>
      <c r="F24" s="88"/>
      <c r="G24" s="89"/>
      <c r="H24" s="89"/>
      <c r="I24" s="90"/>
    </row>
    <row r="25" spans="1:9" s="23" customFormat="1" ht="15.5" x14ac:dyDescent="0.35">
      <c r="A25" s="22" t="s">
        <v>36</v>
      </c>
      <c r="B25" s="45">
        <v>75070</v>
      </c>
      <c r="C25" s="53">
        <v>4.3E-3</v>
      </c>
      <c r="D25" s="71">
        <v>1.6469999999999999E-7</v>
      </c>
      <c r="E25" s="67" t="s">
        <v>62</v>
      </c>
      <c r="F25" s="72">
        <f>$D$4*$C25</f>
        <v>0</v>
      </c>
      <c r="G25" s="73">
        <f>$D$5*$C25</f>
        <v>0</v>
      </c>
      <c r="H25" s="74">
        <f>$D$6*$C25</f>
        <v>0</v>
      </c>
      <c r="I25" s="75">
        <f>$H25/2000</f>
        <v>0</v>
      </c>
    </row>
    <row r="26" spans="1:9" x14ac:dyDescent="0.3">
      <c r="A26" s="22" t="s">
        <v>37</v>
      </c>
      <c r="B26" s="45">
        <v>107028</v>
      </c>
      <c r="C26" s="53">
        <v>2.7000000000000001E-3</v>
      </c>
      <c r="D26" s="54">
        <v>1.6469999999999999E-7</v>
      </c>
      <c r="E26" s="21" t="s">
        <v>62</v>
      </c>
      <c r="F26" s="41">
        <f t="shared" si="1"/>
        <v>0</v>
      </c>
      <c r="G26" s="42">
        <f t="shared" ref="G26:G36" si="4">$D$5*$C26</f>
        <v>0</v>
      </c>
      <c r="H26" s="43">
        <f t="shared" ref="H26:H36" si="5">$D$6*$C26</f>
        <v>0</v>
      </c>
      <c r="I26" s="44">
        <f t="shared" si="3"/>
        <v>0</v>
      </c>
    </row>
    <row r="27" spans="1:9" x14ac:dyDescent="0.3">
      <c r="A27" s="22" t="s">
        <v>6</v>
      </c>
      <c r="B27" s="45">
        <v>71432</v>
      </c>
      <c r="C27" s="53">
        <v>8.0000000000000002E-3</v>
      </c>
      <c r="D27" s="54">
        <v>8.2349999999999996E-5</v>
      </c>
      <c r="E27" s="21" t="s">
        <v>62</v>
      </c>
      <c r="F27" s="41">
        <f t="shared" si="1"/>
        <v>0</v>
      </c>
      <c r="G27" s="42">
        <f t="shared" si="4"/>
        <v>0</v>
      </c>
      <c r="H27" s="43">
        <f t="shared" si="5"/>
        <v>0</v>
      </c>
      <c r="I27" s="44">
        <f t="shared" si="3"/>
        <v>0</v>
      </c>
    </row>
    <row r="28" spans="1:9" x14ac:dyDescent="0.3">
      <c r="A28" s="22" t="s">
        <v>66</v>
      </c>
      <c r="B28" s="45">
        <v>100414</v>
      </c>
      <c r="C28" s="53">
        <v>9.4999999999999998E-3</v>
      </c>
      <c r="D28" s="54">
        <v>7.3200000000000004E-5</v>
      </c>
      <c r="E28" s="21" t="s">
        <v>62</v>
      </c>
      <c r="F28" s="41">
        <f t="shared" si="1"/>
        <v>0</v>
      </c>
      <c r="G28" s="42">
        <f t="shared" si="4"/>
        <v>0</v>
      </c>
      <c r="H28" s="43">
        <f t="shared" si="5"/>
        <v>0</v>
      </c>
      <c r="I28" s="44">
        <f t="shared" si="3"/>
        <v>0</v>
      </c>
    </row>
    <row r="29" spans="1:9" x14ac:dyDescent="0.3">
      <c r="A29" s="22" t="s">
        <v>7</v>
      </c>
      <c r="B29" s="45">
        <v>50000</v>
      </c>
      <c r="C29" s="53">
        <v>1.7000000000000001E-2</v>
      </c>
      <c r="D29" s="54">
        <v>2.1960000000000001E-7</v>
      </c>
      <c r="E29" s="21" t="s">
        <v>62</v>
      </c>
      <c r="F29" s="41">
        <f t="shared" si="1"/>
        <v>0</v>
      </c>
      <c r="G29" s="42">
        <f t="shared" si="4"/>
        <v>0</v>
      </c>
      <c r="H29" s="43">
        <f t="shared" si="5"/>
        <v>0</v>
      </c>
      <c r="I29" s="44">
        <f t="shared" si="3"/>
        <v>0</v>
      </c>
    </row>
    <row r="30" spans="1:9" x14ac:dyDescent="0.3">
      <c r="A30" s="22" t="s">
        <v>67</v>
      </c>
      <c r="B30" s="45">
        <v>110543</v>
      </c>
      <c r="C30" s="53">
        <v>6.3E-3</v>
      </c>
      <c r="D30" s="54">
        <v>1.8300000000000001E-5</v>
      </c>
      <c r="E30" s="21" t="s">
        <v>62</v>
      </c>
      <c r="F30" s="41">
        <f t="shared" si="1"/>
        <v>0</v>
      </c>
      <c r="G30" s="42">
        <f t="shared" si="4"/>
        <v>0</v>
      </c>
      <c r="H30" s="43">
        <f t="shared" si="5"/>
        <v>0</v>
      </c>
      <c r="I30" s="44">
        <f t="shared" si="3"/>
        <v>0</v>
      </c>
    </row>
    <row r="31" spans="1:9" x14ac:dyDescent="0.3">
      <c r="A31" s="22" t="s">
        <v>39</v>
      </c>
      <c r="B31" s="45">
        <v>91203</v>
      </c>
      <c r="C31" s="53">
        <v>2.9999999999999997E-4</v>
      </c>
      <c r="D31" s="54">
        <v>4.0260000000000003E-4</v>
      </c>
      <c r="E31" s="21" t="s">
        <v>62</v>
      </c>
      <c r="F31" s="41">
        <f t="shared" si="1"/>
        <v>0</v>
      </c>
      <c r="G31" s="42">
        <f t="shared" si="4"/>
        <v>0</v>
      </c>
      <c r="H31" s="43">
        <f t="shared" si="5"/>
        <v>0</v>
      </c>
      <c r="I31" s="44">
        <f t="shared" si="3"/>
        <v>0</v>
      </c>
    </row>
    <row r="32" spans="1:9" x14ac:dyDescent="0.3">
      <c r="A32" s="22" t="s">
        <v>68</v>
      </c>
      <c r="B32" s="45">
        <v>1151</v>
      </c>
      <c r="C32" s="53">
        <v>1E-4</v>
      </c>
      <c r="D32" s="54">
        <v>1.5006000000000002E-3</v>
      </c>
      <c r="E32" s="21" t="s">
        <v>62</v>
      </c>
      <c r="F32" s="41">
        <f t="shared" si="1"/>
        <v>0</v>
      </c>
      <c r="G32" s="42">
        <f t="shared" si="4"/>
        <v>0</v>
      </c>
      <c r="H32" s="43">
        <f t="shared" si="5"/>
        <v>0</v>
      </c>
      <c r="I32" s="44">
        <f t="shared" si="3"/>
        <v>0</v>
      </c>
    </row>
    <row r="33" spans="1:9" x14ac:dyDescent="0.3">
      <c r="A33" s="22" t="s">
        <v>41</v>
      </c>
      <c r="B33" s="45">
        <v>115071</v>
      </c>
      <c r="C33" s="53">
        <v>0.73099999999999998</v>
      </c>
      <c r="D33" s="54">
        <v>1.5554999999999999E-4</v>
      </c>
      <c r="E33" s="21" t="s">
        <v>62</v>
      </c>
      <c r="F33" s="41">
        <f t="shared" si="1"/>
        <v>0</v>
      </c>
      <c r="G33" s="42">
        <f t="shared" si="4"/>
        <v>0</v>
      </c>
      <c r="H33" s="43">
        <f t="shared" si="5"/>
        <v>0</v>
      </c>
      <c r="I33" s="44">
        <f t="shared" si="3"/>
        <v>0</v>
      </c>
    </row>
    <row r="34" spans="1:9" x14ac:dyDescent="0.3">
      <c r="A34" s="22" t="s">
        <v>8</v>
      </c>
      <c r="B34" s="45">
        <v>108883</v>
      </c>
      <c r="C34" s="53">
        <v>3.6600000000000001E-2</v>
      </c>
      <c r="D34" s="54">
        <v>1.6469999999999999E-7</v>
      </c>
      <c r="E34" s="21" t="s">
        <v>62</v>
      </c>
      <c r="F34" s="41">
        <f t="shared" si="1"/>
        <v>0</v>
      </c>
      <c r="G34" s="42">
        <f t="shared" si="4"/>
        <v>0</v>
      </c>
      <c r="H34" s="43">
        <f t="shared" si="5"/>
        <v>0</v>
      </c>
      <c r="I34" s="44">
        <f t="shared" si="3"/>
        <v>0</v>
      </c>
    </row>
    <row r="35" spans="1:9" x14ac:dyDescent="0.3">
      <c r="A35" s="22" t="s">
        <v>69</v>
      </c>
      <c r="B35" s="45">
        <v>1330207</v>
      </c>
      <c r="C35" s="53">
        <v>2.7199999999999998E-2</v>
      </c>
      <c r="D35" s="54">
        <v>1.4639999999999999E-7</v>
      </c>
      <c r="E35" s="21" t="s">
        <v>62</v>
      </c>
      <c r="F35" s="41">
        <f t="shared" si="1"/>
        <v>0</v>
      </c>
      <c r="G35" s="42">
        <f t="shared" si="4"/>
        <v>0</v>
      </c>
      <c r="H35" s="43">
        <f t="shared" si="5"/>
        <v>0</v>
      </c>
      <c r="I35" s="44">
        <f t="shared" si="3"/>
        <v>0</v>
      </c>
    </row>
    <row r="36" spans="1:9" x14ac:dyDescent="0.3">
      <c r="A36" s="24"/>
    </row>
    <row r="37" spans="1:9" ht="13.5" thickBot="1" x14ac:dyDescent="0.35">
      <c r="A37" s="24"/>
    </row>
    <row r="38" spans="1:9" ht="13.5" x14ac:dyDescent="0.35">
      <c r="B38" s="120" t="s">
        <v>42</v>
      </c>
      <c r="C38" s="121"/>
      <c r="D38" s="121"/>
      <c r="E38" s="122"/>
      <c r="F38" s="97" t="s">
        <v>43</v>
      </c>
      <c r="G38" s="98"/>
      <c r="H38" s="1"/>
    </row>
    <row r="39" spans="1:9" x14ac:dyDescent="0.3">
      <c r="B39" s="26" t="s">
        <v>44</v>
      </c>
      <c r="C39" s="99" t="s">
        <v>45</v>
      </c>
      <c r="D39" s="99"/>
      <c r="E39" s="100"/>
      <c r="F39" s="26" t="s">
        <v>5</v>
      </c>
      <c r="G39" s="27" t="s">
        <v>46</v>
      </c>
      <c r="H39" s="1"/>
    </row>
    <row r="40" spans="1:9" x14ac:dyDescent="0.3">
      <c r="B40" s="26" t="s">
        <v>47</v>
      </c>
      <c r="C40" s="99" t="s">
        <v>48</v>
      </c>
      <c r="D40" s="99"/>
      <c r="E40" s="100"/>
      <c r="F40" s="26" t="s">
        <v>49</v>
      </c>
      <c r="G40" s="28">
        <v>1.5E-5</v>
      </c>
    </row>
    <row r="41" spans="1:9" x14ac:dyDescent="0.3">
      <c r="B41" s="26" t="s">
        <v>50</v>
      </c>
      <c r="C41" s="99" t="s">
        <v>51</v>
      </c>
      <c r="D41" s="99"/>
      <c r="E41" s="100"/>
      <c r="F41" s="26" t="s">
        <v>40</v>
      </c>
      <c r="G41" s="27" t="s">
        <v>52</v>
      </c>
    </row>
    <row r="42" spans="1:9" ht="13.5" thickBot="1" x14ac:dyDescent="0.35">
      <c r="B42" s="26" t="s">
        <v>53</v>
      </c>
      <c r="C42" s="99" t="s">
        <v>54</v>
      </c>
      <c r="D42" s="99"/>
      <c r="E42" s="100"/>
      <c r="F42" s="29" t="s">
        <v>38</v>
      </c>
      <c r="G42" s="30" t="s">
        <v>52</v>
      </c>
    </row>
    <row r="43" spans="1:9" ht="13.5" thickBot="1" x14ac:dyDescent="0.35">
      <c r="B43" s="29" t="s">
        <v>55</v>
      </c>
      <c r="C43" s="112" t="s">
        <v>56</v>
      </c>
      <c r="D43" s="112"/>
      <c r="E43" s="113"/>
    </row>
    <row r="44" spans="1:9" x14ac:dyDescent="0.3">
      <c r="B44" s="31"/>
      <c r="C44" s="32"/>
      <c r="D44" s="32"/>
      <c r="E44" s="32"/>
    </row>
    <row r="45" spans="1:9" x14ac:dyDescent="0.3">
      <c r="D45" s="32"/>
      <c r="E45" s="32"/>
    </row>
    <row r="46" spans="1:9" x14ac:dyDescent="0.3">
      <c r="D46" s="32"/>
      <c r="E46" s="32"/>
    </row>
    <row r="47" spans="1:9" x14ac:dyDescent="0.3">
      <c r="D47" s="32"/>
      <c r="E47" s="32"/>
    </row>
    <row r="48" spans="1:9" x14ac:dyDescent="0.3">
      <c r="D48" s="32"/>
      <c r="E48" s="32"/>
    </row>
    <row r="49" spans="1:14" x14ac:dyDescent="0.3">
      <c r="D49" s="32"/>
      <c r="E49" s="32"/>
    </row>
    <row r="51" spans="1:14" x14ac:dyDescent="0.3">
      <c r="C51" s="33"/>
      <c r="D51" s="33"/>
    </row>
    <row r="52" spans="1:14" x14ac:dyDescent="0.3">
      <c r="B52" s="1"/>
      <c r="C52" s="34"/>
    </row>
    <row r="53" spans="1:14" x14ac:dyDescent="0.3">
      <c r="C53" s="35"/>
    </row>
    <row r="54" spans="1:14" x14ac:dyDescent="0.3">
      <c r="C54" s="35"/>
    </row>
    <row r="55" spans="1:14" x14ac:dyDescent="0.3">
      <c r="C55" s="35"/>
    </row>
    <row r="56" spans="1:14" s="2" customFormat="1" x14ac:dyDescent="0.3">
      <c r="A56" s="1"/>
      <c r="B56" s="25"/>
      <c r="C56" s="35"/>
      <c r="J56" s="1"/>
      <c r="K56" s="1"/>
      <c r="L56" s="1"/>
      <c r="M56" s="1"/>
      <c r="N56" s="1"/>
    </row>
    <row r="57" spans="1:14" s="2" customFormat="1" x14ac:dyDescent="0.3">
      <c r="A57" s="36"/>
      <c r="B57" s="37"/>
      <c r="C57" s="34"/>
      <c r="J57" s="1"/>
      <c r="K57" s="1"/>
      <c r="L57" s="1"/>
      <c r="M57" s="1"/>
      <c r="N57" s="1"/>
    </row>
    <row r="58" spans="1:14" s="2" customFormat="1" x14ac:dyDescent="0.3">
      <c r="A58" s="36"/>
      <c r="B58" s="37"/>
      <c r="C58" s="34"/>
      <c r="J58" s="1"/>
      <c r="K58" s="1"/>
      <c r="L58" s="1"/>
      <c r="M58" s="1"/>
      <c r="N58" s="1"/>
    </row>
    <row r="59" spans="1:14" s="2" customFormat="1" x14ac:dyDescent="0.3">
      <c r="A59" s="1"/>
      <c r="B59" s="37"/>
      <c r="J59" s="1"/>
      <c r="K59" s="1"/>
      <c r="L59" s="1"/>
      <c r="M59" s="1"/>
      <c r="N59" s="1"/>
    </row>
    <row r="60" spans="1:14" s="2" customFormat="1" x14ac:dyDescent="0.3">
      <c r="A60" s="1"/>
      <c r="B60" s="37"/>
      <c r="J60" s="1"/>
      <c r="K60" s="1"/>
      <c r="L60" s="1"/>
      <c r="M60" s="1"/>
      <c r="N60" s="1"/>
    </row>
    <row r="61" spans="1:14" s="2" customFormat="1" x14ac:dyDescent="0.3">
      <c r="A61" s="1"/>
      <c r="B61" s="25"/>
      <c r="J61" s="1"/>
      <c r="K61" s="1"/>
      <c r="L61" s="1"/>
      <c r="M61" s="1"/>
      <c r="N61" s="1"/>
    </row>
    <row r="62" spans="1:14" s="2" customFormat="1" x14ac:dyDescent="0.3">
      <c r="A62" s="1"/>
      <c r="B62" s="25"/>
      <c r="J62" s="1"/>
      <c r="K62" s="1"/>
      <c r="L62" s="1"/>
      <c r="M62" s="1"/>
      <c r="N62" s="1"/>
    </row>
  </sheetData>
  <mergeCells count="30">
    <mergeCell ref="C43:E43"/>
    <mergeCell ref="B38:E38"/>
    <mergeCell ref="F38:G38"/>
    <mergeCell ref="C39:E39"/>
    <mergeCell ref="C40:E40"/>
    <mergeCell ref="C41:E41"/>
    <mergeCell ref="C42:E42"/>
    <mergeCell ref="H9:H14"/>
    <mergeCell ref="I9:I14"/>
    <mergeCell ref="C10:D10"/>
    <mergeCell ref="C11:D11"/>
    <mergeCell ref="C12:D12"/>
    <mergeCell ref="A13:B13"/>
    <mergeCell ref="A14:B14"/>
    <mergeCell ref="B6:C6"/>
    <mergeCell ref="F6:G6"/>
    <mergeCell ref="C9:D9"/>
    <mergeCell ref="E9:E14"/>
    <mergeCell ref="F9:F14"/>
    <mergeCell ref="G9:G14"/>
    <mergeCell ref="A1:I1"/>
    <mergeCell ref="B2:C2"/>
    <mergeCell ref="D2:E2"/>
    <mergeCell ref="H2:I6"/>
    <mergeCell ref="B3:C3"/>
    <mergeCell ref="F3:G3"/>
    <mergeCell ref="B4:C4"/>
    <mergeCell ref="F4:G4"/>
    <mergeCell ref="B5:C5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7B5C-31A1-4695-A643-460DA980914E}">
  <sheetPr>
    <tabColor rgb="FF00B0F0"/>
  </sheetPr>
  <dimension ref="A1:N62"/>
  <sheetViews>
    <sheetView showGridLines="0" zoomScaleNormal="100" zoomScaleSheetLayoutView="100" workbookViewId="0">
      <selection activeCell="L28" sqref="L28"/>
    </sheetView>
  </sheetViews>
  <sheetFormatPr defaultColWidth="8.84375" defaultRowHeight="13" x14ac:dyDescent="0.3"/>
  <cols>
    <col min="1" max="1" width="18.4609375" style="1" customWidth="1"/>
    <col min="2" max="2" width="8.07421875" style="25" customWidth="1"/>
    <col min="3" max="3" width="10.3046875" style="2" bestFit="1" customWidth="1"/>
    <col min="4" max="4" width="9.765625" style="2" customWidth="1"/>
    <col min="5" max="5" width="7.69140625" style="2" bestFit="1" customWidth="1"/>
    <col min="6" max="6" width="7.53515625" style="2" customWidth="1"/>
    <col min="7" max="7" width="7.765625" style="2" customWidth="1"/>
    <col min="8" max="8" width="7.53515625" style="2" customWidth="1"/>
    <col min="9" max="9" width="7.69140625" style="2" customWidth="1"/>
    <col min="10" max="16384" width="8.84375" style="1"/>
  </cols>
  <sheetData>
    <row r="1" spans="1:9" ht="30" customHeight="1" thickBot="1" x14ac:dyDescent="0.35">
      <c r="A1" s="133" t="s">
        <v>71</v>
      </c>
      <c r="B1" s="133"/>
      <c r="C1" s="133"/>
      <c r="D1" s="133"/>
      <c r="E1" s="133"/>
      <c r="F1" s="133"/>
      <c r="G1" s="133"/>
      <c r="H1" s="133"/>
      <c r="I1" s="133"/>
    </row>
    <row r="2" spans="1:9" ht="17.25" customHeight="1" thickBot="1" x14ac:dyDescent="0.35">
      <c r="B2" s="142" t="s">
        <v>9</v>
      </c>
      <c r="C2" s="143"/>
      <c r="D2" s="144"/>
      <c r="E2" s="145"/>
      <c r="F2" s="95"/>
      <c r="G2" s="96" t="str">
        <f>MID(D2,3,LEN(D2))</f>
        <v/>
      </c>
      <c r="H2" s="134" t="s">
        <v>70</v>
      </c>
      <c r="I2" s="135"/>
    </row>
    <row r="3" spans="1:9" ht="18" customHeight="1" x14ac:dyDescent="0.3">
      <c r="B3" s="125" t="s">
        <v>11</v>
      </c>
      <c r="C3" s="126"/>
      <c r="D3" s="4">
        <v>0</v>
      </c>
      <c r="E3" s="5" t="s">
        <v>12</v>
      </c>
      <c r="F3" s="142" t="s">
        <v>10</v>
      </c>
      <c r="G3" s="146"/>
      <c r="H3" s="136"/>
      <c r="I3" s="137"/>
    </row>
    <row r="4" spans="1:9" ht="18" customHeight="1" x14ac:dyDescent="0.3">
      <c r="B4" s="125" t="s">
        <v>13</v>
      </c>
      <c r="C4" s="126"/>
      <c r="D4" s="6">
        <f>D3/0.0915/1000</f>
        <v>0</v>
      </c>
      <c r="E4" s="91" t="s">
        <v>63</v>
      </c>
      <c r="F4" s="140">
        <v>24</v>
      </c>
      <c r="G4" s="141"/>
      <c r="H4" s="136"/>
      <c r="I4" s="137"/>
    </row>
    <row r="5" spans="1:9" ht="17.25" customHeight="1" x14ac:dyDescent="0.3">
      <c r="B5" s="125" t="s">
        <v>14</v>
      </c>
      <c r="C5" s="126"/>
      <c r="D5" s="7">
        <f>D4*F4</f>
        <v>0</v>
      </c>
      <c r="E5" s="92" t="s">
        <v>64</v>
      </c>
      <c r="F5" s="127" t="s">
        <v>15</v>
      </c>
      <c r="G5" s="128"/>
      <c r="H5" s="136"/>
      <c r="I5" s="137"/>
    </row>
    <row r="6" spans="1:9" ht="17.25" customHeight="1" thickBot="1" x14ac:dyDescent="0.35">
      <c r="B6" s="129" t="s">
        <v>16</v>
      </c>
      <c r="C6" s="130"/>
      <c r="D6" s="93">
        <f>D4*F6</f>
        <v>0</v>
      </c>
      <c r="E6" s="94" t="s">
        <v>65</v>
      </c>
      <c r="F6" s="131">
        <v>8760</v>
      </c>
      <c r="G6" s="132"/>
      <c r="H6" s="138"/>
      <c r="I6" s="139"/>
    </row>
    <row r="7" spans="1:9" ht="17.25" customHeight="1" x14ac:dyDescent="0.3">
      <c r="H7" s="3"/>
      <c r="I7" s="3"/>
    </row>
    <row r="8" spans="1:9" ht="7.5" customHeight="1" thickBot="1" x14ac:dyDescent="0.35">
      <c r="A8" s="8"/>
      <c r="B8" s="9"/>
      <c r="C8" s="10"/>
      <c r="D8" s="11"/>
      <c r="E8" s="10"/>
      <c r="F8" s="11"/>
      <c r="G8" s="11"/>
      <c r="H8" s="12"/>
      <c r="I8" s="13"/>
    </row>
    <row r="9" spans="1:9" ht="12.75" customHeight="1" x14ac:dyDescent="0.3">
      <c r="A9" s="14" t="s">
        <v>17</v>
      </c>
      <c r="B9" s="15"/>
      <c r="C9" s="114" t="s">
        <v>57</v>
      </c>
      <c r="D9" s="115"/>
      <c r="E9" s="105" t="s">
        <v>18</v>
      </c>
      <c r="F9" s="108" t="s">
        <v>19</v>
      </c>
      <c r="G9" s="110" t="s">
        <v>20</v>
      </c>
      <c r="H9" s="110" t="s">
        <v>21</v>
      </c>
      <c r="I9" s="123" t="s">
        <v>22</v>
      </c>
    </row>
    <row r="10" spans="1:9" ht="15.75" customHeight="1" x14ac:dyDescent="0.3">
      <c r="A10" s="16" t="s">
        <v>23</v>
      </c>
      <c r="B10" s="17"/>
      <c r="C10" s="116" t="s">
        <v>58</v>
      </c>
      <c r="D10" s="117"/>
      <c r="E10" s="106"/>
      <c r="F10" s="109"/>
      <c r="G10" s="111"/>
      <c r="H10" s="111"/>
      <c r="I10" s="124"/>
    </row>
    <row r="11" spans="1:9" ht="15.75" customHeight="1" x14ac:dyDescent="0.3">
      <c r="A11" s="16" t="s">
        <v>24</v>
      </c>
      <c r="B11" s="17"/>
      <c r="C11" s="116" t="s">
        <v>59</v>
      </c>
      <c r="D11" s="117"/>
      <c r="E11" s="106"/>
      <c r="F11" s="109"/>
      <c r="G11" s="111"/>
      <c r="H11" s="111"/>
      <c r="I11" s="124"/>
    </row>
    <row r="12" spans="1:9" ht="16.5" customHeight="1" thickBot="1" x14ac:dyDescent="0.35">
      <c r="A12" s="18" t="s">
        <v>25</v>
      </c>
      <c r="B12" s="19"/>
      <c r="C12" s="118" t="s">
        <v>60</v>
      </c>
      <c r="D12" s="119"/>
      <c r="E12" s="106"/>
      <c r="F12" s="109"/>
      <c r="G12" s="111"/>
      <c r="H12" s="111"/>
      <c r="I12" s="124"/>
    </row>
    <row r="13" spans="1:9" ht="12.75" customHeight="1" x14ac:dyDescent="0.3">
      <c r="A13" s="101" t="s">
        <v>26</v>
      </c>
      <c r="B13" s="102"/>
      <c r="C13" s="46" t="s">
        <v>61</v>
      </c>
      <c r="D13" s="47" t="s">
        <v>61</v>
      </c>
      <c r="E13" s="107"/>
      <c r="F13" s="109"/>
      <c r="G13" s="111"/>
      <c r="H13" s="111"/>
      <c r="I13" s="124"/>
    </row>
    <row r="14" spans="1:9" x14ac:dyDescent="0.3">
      <c r="A14" s="103" t="s">
        <v>27</v>
      </c>
      <c r="B14" s="104"/>
      <c r="C14" s="48"/>
      <c r="D14" s="49"/>
      <c r="E14" s="107"/>
      <c r="F14" s="109"/>
      <c r="G14" s="111"/>
      <c r="H14" s="111"/>
      <c r="I14" s="124"/>
    </row>
    <row r="15" spans="1:9" x14ac:dyDescent="0.3">
      <c r="A15" s="76" t="s">
        <v>28</v>
      </c>
      <c r="B15" s="77" t="s">
        <v>29</v>
      </c>
      <c r="C15" s="77" t="s">
        <v>1</v>
      </c>
      <c r="D15" s="78"/>
      <c r="E15" s="79"/>
      <c r="F15" s="80"/>
      <c r="G15" s="81"/>
      <c r="H15" s="81"/>
      <c r="I15" s="82"/>
    </row>
    <row r="16" spans="1:9" x14ac:dyDescent="0.3">
      <c r="A16" s="63" t="s">
        <v>2</v>
      </c>
      <c r="B16" s="64">
        <v>42603</v>
      </c>
      <c r="C16" s="65">
        <v>14</v>
      </c>
      <c r="D16" s="66">
        <v>19</v>
      </c>
      <c r="E16" s="67" t="s">
        <v>30</v>
      </c>
      <c r="F16" s="68">
        <f>$D$4*$C16</f>
        <v>0</v>
      </c>
      <c r="G16" s="69">
        <f>$D$5*$C16</f>
        <v>0</v>
      </c>
      <c r="H16" s="69">
        <f t="shared" ref="H16:H23" si="0">$D$6*$C16</f>
        <v>0</v>
      </c>
      <c r="I16" s="70">
        <f>$H16/2000</f>
        <v>0</v>
      </c>
    </row>
    <row r="17" spans="1:9" x14ac:dyDescent="0.3">
      <c r="A17" s="20" t="s">
        <v>3</v>
      </c>
      <c r="B17" s="45">
        <v>42101</v>
      </c>
      <c r="C17" s="50">
        <v>1.9</v>
      </c>
      <c r="D17" s="51">
        <v>3.2</v>
      </c>
      <c r="E17" s="21" t="s">
        <v>30</v>
      </c>
      <c r="F17" s="38">
        <f>$D$4*$C17</f>
        <v>0</v>
      </c>
      <c r="G17" s="39">
        <f>$D$5*$C17</f>
        <v>0</v>
      </c>
      <c r="H17" s="39">
        <f t="shared" si="0"/>
        <v>0</v>
      </c>
      <c r="I17" s="40">
        <f>$H17/2000</f>
        <v>0</v>
      </c>
    </row>
    <row r="18" spans="1:9" ht="13.5" x14ac:dyDescent="0.35">
      <c r="A18" s="20" t="s">
        <v>31</v>
      </c>
      <c r="B18" s="45">
        <v>42401</v>
      </c>
      <c r="C18" s="50">
        <v>1.7999999999999999E-2</v>
      </c>
      <c r="D18" s="51">
        <v>1.7999999999999999E-2</v>
      </c>
      <c r="E18" s="21" t="s">
        <v>30</v>
      </c>
      <c r="F18" s="147">
        <f t="shared" ref="F18:F35" si="1">$D$4*$C18</f>
        <v>0</v>
      </c>
      <c r="G18" s="39">
        <f t="shared" ref="G18" si="2">$D$5*$C18</f>
        <v>0</v>
      </c>
      <c r="H18" s="39">
        <f t="shared" si="0"/>
        <v>0</v>
      </c>
      <c r="I18" s="40">
        <f t="shared" ref="I18:I35" si="3">$H18/2000</f>
        <v>0</v>
      </c>
    </row>
    <row r="19" spans="1:9" x14ac:dyDescent="0.3">
      <c r="A19" s="20" t="s">
        <v>0</v>
      </c>
      <c r="B19" s="45">
        <v>11101</v>
      </c>
      <c r="C19" s="50">
        <v>0.7</v>
      </c>
      <c r="D19" s="51">
        <v>0.7</v>
      </c>
      <c r="E19" s="21" t="s">
        <v>30</v>
      </c>
      <c r="F19" s="38">
        <f>$D$4*$C19</f>
        <v>0</v>
      </c>
      <c r="G19" s="39">
        <f>$D$5*$C19</f>
        <v>0</v>
      </c>
      <c r="H19" s="39">
        <f t="shared" si="0"/>
        <v>0</v>
      </c>
      <c r="I19" s="40">
        <f>$H19/2000</f>
        <v>0</v>
      </c>
    </row>
    <row r="20" spans="1:9" ht="13.5" x14ac:dyDescent="0.35">
      <c r="A20" s="20" t="s">
        <v>32</v>
      </c>
      <c r="B20" s="45">
        <v>85101</v>
      </c>
      <c r="C20" s="50">
        <v>0.7</v>
      </c>
      <c r="D20" s="51">
        <v>0.7</v>
      </c>
      <c r="E20" s="21" t="s">
        <v>30</v>
      </c>
      <c r="F20" s="38">
        <f>$D$4*$C20</f>
        <v>0</v>
      </c>
      <c r="G20" s="39">
        <f>$D$5*$C20</f>
        <v>0</v>
      </c>
      <c r="H20" s="39">
        <f t="shared" si="0"/>
        <v>0</v>
      </c>
      <c r="I20" s="40">
        <f>$H20/2000</f>
        <v>0</v>
      </c>
    </row>
    <row r="21" spans="1:9" ht="13.5" x14ac:dyDescent="0.35">
      <c r="A21" s="20" t="s">
        <v>33</v>
      </c>
      <c r="B21" s="45">
        <v>88101</v>
      </c>
      <c r="C21" s="50">
        <v>0.7</v>
      </c>
      <c r="D21" s="51">
        <v>0.7</v>
      </c>
      <c r="E21" s="21" t="s">
        <v>30</v>
      </c>
      <c r="F21" s="38">
        <f>$D$4*$C21</f>
        <v>0</v>
      </c>
      <c r="G21" s="39">
        <f>$D$5*$C21</f>
        <v>0</v>
      </c>
      <c r="H21" s="39">
        <f t="shared" si="0"/>
        <v>0</v>
      </c>
      <c r="I21" s="40">
        <f>$H21/2000</f>
        <v>0</v>
      </c>
    </row>
    <row r="22" spans="1:9" x14ac:dyDescent="0.3">
      <c r="A22" s="20" t="s">
        <v>34</v>
      </c>
      <c r="B22" s="45">
        <v>43101</v>
      </c>
      <c r="C22" s="50">
        <v>0.5</v>
      </c>
      <c r="D22" s="52">
        <v>0.5</v>
      </c>
      <c r="E22" s="21" t="s">
        <v>30</v>
      </c>
      <c r="F22" s="38">
        <f t="shared" si="1"/>
        <v>0</v>
      </c>
      <c r="G22" s="39">
        <f>$D$5*$C22</f>
        <v>0</v>
      </c>
      <c r="H22" s="39">
        <f t="shared" si="0"/>
        <v>0</v>
      </c>
      <c r="I22" s="40">
        <f t="shared" si="3"/>
        <v>0</v>
      </c>
    </row>
    <row r="23" spans="1:9" x14ac:dyDescent="0.3">
      <c r="A23" s="55" t="s">
        <v>4</v>
      </c>
      <c r="B23" s="56">
        <v>43104</v>
      </c>
      <c r="C23" s="57"/>
      <c r="D23" s="58"/>
      <c r="E23" s="59" t="s">
        <v>30</v>
      </c>
      <c r="F23" s="60">
        <f t="shared" si="1"/>
        <v>0</v>
      </c>
      <c r="G23" s="61">
        <f>$D$5*$C23</f>
        <v>0</v>
      </c>
      <c r="H23" s="61">
        <f t="shared" si="0"/>
        <v>0</v>
      </c>
      <c r="I23" s="62">
        <f t="shared" si="3"/>
        <v>0</v>
      </c>
    </row>
    <row r="24" spans="1:9" x14ac:dyDescent="0.3">
      <c r="A24" s="83" t="s">
        <v>35</v>
      </c>
      <c r="B24" s="84" t="s">
        <v>29</v>
      </c>
      <c r="C24" s="84" t="s">
        <v>1</v>
      </c>
      <c r="D24" s="86"/>
      <c r="E24" s="87"/>
      <c r="F24" s="88"/>
      <c r="G24" s="89"/>
      <c r="H24" s="89"/>
      <c r="I24" s="90"/>
    </row>
    <row r="25" spans="1:9" s="23" customFormat="1" ht="15.5" x14ac:dyDescent="0.35">
      <c r="A25" s="22" t="s">
        <v>36</v>
      </c>
      <c r="B25" s="45">
        <v>75070</v>
      </c>
      <c r="C25" s="53">
        <v>4.0400000000000001E-4</v>
      </c>
      <c r="D25" s="71">
        <v>1.6469999999999999E-7</v>
      </c>
      <c r="E25" s="67" t="s">
        <v>62</v>
      </c>
      <c r="F25" s="72">
        <f>$D$4*$C25</f>
        <v>0</v>
      </c>
      <c r="G25" s="73">
        <f>$D$5*$C25</f>
        <v>0</v>
      </c>
      <c r="H25" s="74">
        <f>$D$6*$C25</f>
        <v>0</v>
      </c>
      <c r="I25" s="75">
        <f>$H25/2000</f>
        <v>0</v>
      </c>
    </row>
    <row r="26" spans="1:9" x14ac:dyDescent="0.3">
      <c r="A26" s="22" t="s">
        <v>37</v>
      </c>
      <c r="B26" s="45">
        <v>107028</v>
      </c>
      <c r="C26" s="53">
        <v>2.5399999999999999E-4</v>
      </c>
      <c r="D26" s="54">
        <v>1.6469999999999999E-7</v>
      </c>
      <c r="E26" s="21" t="s">
        <v>62</v>
      </c>
      <c r="F26" s="41">
        <f t="shared" si="1"/>
        <v>0</v>
      </c>
      <c r="G26" s="42">
        <f t="shared" ref="G25:G35" si="4">$D$5*$C26</f>
        <v>0</v>
      </c>
      <c r="H26" s="43">
        <f t="shared" ref="H25:H35" si="5">$D$6*$C26</f>
        <v>0</v>
      </c>
      <c r="I26" s="44">
        <f t="shared" si="3"/>
        <v>0</v>
      </c>
    </row>
    <row r="27" spans="1:9" x14ac:dyDescent="0.3">
      <c r="A27" s="22" t="s">
        <v>6</v>
      </c>
      <c r="B27" s="45">
        <v>71432</v>
      </c>
      <c r="C27" s="53">
        <v>7.5199999999999996E-4</v>
      </c>
      <c r="D27" s="54">
        <v>8.2349999999999996E-5</v>
      </c>
      <c r="E27" s="21" t="s">
        <v>62</v>
      </c>
      <c r="F27" s="41">
        <f t="shared" si="1"/>
        <v>0</v>
      </c>
      <c r="G27" s="42">
        <f t="shared" si="4"/>
        <v>0</v>
      </c>
      <c r="H27" s="43">
        <f t="shared" si="5"/>
        <v>0</v>
      </c>
      <c r="I27" s="44">
        <f t="shared" si="3"/>
        <v>0</v>
      </c>
    </row>
    <row r="28" spans="1:9" x14ac:dyDescent="0.3">
      <c r="A28" s="22" t="s">
        <v>66</v>
      </c>
      <c r="B28" s="45">
        <v>100414</v>
      </c>
      <c r="C28" s="53">
        <v>8.9300000000000002E-4</v>
      </c>
      <c r="D28" s="54">
        <v>7.3200000000000004E-5</v>
      </c>
      <c r="E28" s="21" t="s">
        <v>62</v>
      </c>
      <c r="F28" s="41">
        <f t="shared" si="1"/>
        <v>0</v>
      </c>
      <c r="G28" s="42">
        <f t="shared" si="4"/>
        <v>0</v>
      </c>
      <c r="H28" s="43">
        <f t="shared" si="5"/>
        <v>0</v>
      </c>
      <c r="I28" s="44">
        <f t="shared" si="3"/>
        <v>0</v>
      </c>
    </row>
    <row r="29" spans="1:9" x14ac:dyDescent="0.3">
      <c r="A29" s="22" t="s">
        <v>7</v>
      </c>
      <c r="B29" s="45">
        <v>50000</v>
      </c>
      <c r="C29" s="53">
        <v>1.6000000000000001E-3</v>
      </c>
      <c r="D29" s="54">
        <v>2.1960000000000001E-7</v>
      </c>
      <c r="E29" s="21" t="s">
        <v>62</v>
      </c>
      <c r="F29" s="41">
        <f t="shared" si="1"/>
        <v>0</v>
      </c>
      <c r="G29" s="42">
        <f t="shared" si="4"/>
        <v>0</v>
      </c>
      <c r="H29" s="43">
        <f t="shared" si="5"/>
        <v>0</v>
      </c>
      <c r="I29" s="44">
        <f t="shared" si="3"/>
        <v>0</v>
      </c>
    </row>
    <row r="30" spans="1:9" x14ac:dyDescent="0.3">
      <c r="A30" s="22" t="s">
        <v>67</v>
      </c>
      <c r="B30" s="45">
        <v>110543</v>
      </c>
      <c r="C30" s="53">
        <v>5.9199999999999997E-4</v>
      </c>
      <c r="D30" s="54">
        <v>1.8300000000000001E-5</v>
      </c>
      <c r="E30" s="21" t="s">
        <v>62</v>
      </c>
      <c r="F30" s="41">
        <f t="shared" si="1"/>
        <v>0</v>
      </c>
      <c r="G30" s="42">
        <f t="shared" si="4"/>
        <v>0</v>
      </c>
      <c r="H30" s="43">
        <f t="shared" si="5"/>
        <v>0</v>
      </c>
      <c r="I30" s="44">
        <f t="shared" si="3"/>
        <v>0</v>
      </c>
    </row>
    <row r="31" spans="1:9" x14ac:dyDescent="0.3">
      <c r="A31" s="22" t="s">
        <v>39</v>
      </c>
      <c r="B31" s="45">
        <v>91203</v>
      </c>
      <c r="C31" s="53">
        <v>2.8200000000000001E-5</v>
      </c>
      <c r="D31" s="54">
        <v>4.0260000000000003E-4</v>
      </c>
      <c r="E31" s="21" t="s">
        <v>62</v>
      </c>
      <c r="F31" s="41">
        <f t="shared" si="1"/>
        <v>0</v>
      </c>
      <c r="G31" s="42">
        <f t="shared" si="4"/>
        <v>0</v>
      </c>
      <c r="H31" s="43">
        <f t="shared" si="5"/>
        <v>0</v>
      </c>
      <c r="I31" s="44">
        <f t="shared" si="3"/>
        <v>0</v>
      </c>
    </row>
    <row r="32" spans="1:9" x14ac:dyDescent="0.3">
      <c r="A32" s="22" t="s">
        <v>68</v>
      </c>
      <c r="B32" s="45">
        <v>1151</v>
      </c>
      <c r="C32" s="53">
        <v>9.3999999999999998E-6</v>
      </c>
      <c r="D32" s="54">
        <v>1.5006000000000002E-3</v>
      </c>
      <c r="E32" s="21" t="s">
        <v>62</v>
      </c>
      <c r="F32" s="41">
        <f t="shared" si="1"/>
        <v>0</v>
      </c>
      <c r="G32" s="42">
        <f t="shared" si="4"/>
        <v>0</v>
      </c>
      <c r="H32" s="43">
        <f t="shared" si="5"/>
        <v>0</v>
      </c>
      <c r="I32" s="44">
        <f t="shared" si="3"/>
        <v>0</v>
      </c>
    </row>
    <row r="33" spans="1:9" x14ac:dyDescent="0.3">
      <c r="A33" s="22" t="s">
        <v>41</v>
      </c>
      <c r="B33" s="45">
        <v>115071</v>
      </c>
      <c r="C33" s="53">
        <v>6.8699999999999997E-2</v>
      </c>
      <c r="D33" s="54">
        <v>1.5554999999999999E-4</v>
      </c>
      <c r="E33" s="21" t="s">
        <v>62</v>
      </c>
      <c r="F33" s="41">
        <f t="shared" si="1"/>
        <v>0</v>
      </c>
      <c r="G33" s="42">
        <f t="shared" si="4"/>
        <v>0</v>
      </c>
      <c r="H33" s="43">
        <f t="shared" si="5"/>
        <v>0</v>
      </c>
      <c r="I33" s="44">
        <f t="shared" si="3"/>
        <v>0</v>
      </c>
    </row>
    <row r="34" spans="1:9" x14ac:dyDescent="0.3">
      <c r="A34" s="22" t="s">
        <v>8</v>
      </c>
      <c r="B34" s="45">
        <v>108883</v>
      </c>
      <c r="C34" s="53">
        <v>3.4399999999999999E-3</v>
      </c>
      <c r="D34" s="54">
        <v>1.6469999999999999E-7</v>
      </c>
      <c r="E34" s="21" t="s">
        <v>62</v>
      </c>
      <c r="F34" s="41">
        <f t="shared" si="1"/>
        <v>0</v>
      </c>
      <c r="G34" s="42">
        <f t="shared" si="4"/>
        <v>0</v>
      </c>
      <c r="H34" s="43">
        <f t="shared" si="5"/>
        <v>0</v>
      </c>
      <c r="I34" s="44">
        <f t="shared" si="3"/>
        <v>0</v>
      </c>
    </row>
    <row r="35" spans="1:9" x14ac:dyDescent="0.3">
      <c r="A35" s="22" t="s">
        <v>69</v>
      </c>
      <c r="B35" s="45">
        <v>1330207</v>
      </c>
      <c r="C35" s="53">
        <v>2.5600000000000002E-3</v>
      </c>
      <c r="D35" s="54">
        <v>1.4639999999999999E-7</v>
      </c>
      <c r="E35" s="21" t="s">
        <v>62</v>
      </c>
      <c r="F35" s="41">
        <f t="shared" si="1"/>
        <v>0</v>
      </c>
      <c r="G35" s="42">
        <f t="shared" si="4"/>
        <v>0</v>
      </c>
      <c r="H35" s="43">
        <f t="shared" si="5"/>
        <v>0</v>
      </c>
      <c r="I35" s="44">
        <f t="shared" si="3"/>
        <v>0</v>
      </c>
    </row>
    <row r="36" spans="1:9" x14ac:dyDescent="0.3">
      <c r="A36" s="24"/>
    </row>
    <row r="37" spans="1:9" ht="13.5" thickBot="1" x14ac:dyDescent="0.35">
      <c r="A37" s="24"/>
    </row>
    <row r="38" spans="1:9" ht="13.5" x14ac:dyDescent="0.35">
      <c r="B38" s="120" t="s">
        <v>42</v>
      </c>
      <c r="C38" s="121"/>
      <c r="D38" s="121"/>
      <c r="E38" s="122"/>
      <c r="F38" s="97" t="s">
        <v>43</v>
      </c>
      <c r="G38" s="98"/>
      <c r="H38" s="1"/>
    </row>
    <row r="39" spans="1:9" x14ac:dyDescent="0.3">
      <c r="B39" s="26" t="s">
        <v>44</v>
      </c>
      <c r="C39" s="99" t="s">
        <v>45</v>
      </c>
      <c r="D39" s="99"/>
      <c r="E39" s="100"/>
      <c r="F39" s="26" t="s">
        <v>5</v>
      </c>
      <c r="G39" s="27" t="s">
        <v>46</v>
      </c>
      <c r="H39" s="1"/>
    </row>
    <row r="40" spans="1:9" x14ac:dyDescent="0.3">
      <c r="B40" s="26" t="s">
        <v>47</v>
      </c>
      <c r="C40" s="99" t="s">
        <v>48</v>
      </c>
      <c r="D40" s="99"/>
      <c r="E40" s="100"/>
      <c r="F40" s="26" t="s">
        <v>49</v>
      </c>
      <c r="G40" s="28">
        <v>1.5E-5</v>
      </c>
    </row>
    <row r="41" spans="1:9" x14ac:dyDescent="0.3">
      <c r="B41" s="26" t="s">
        <v>50</v>
      </c>
      <c r="C41" s="99" t="s">
        <v>51</v>
      </c>
      <c r="D41" s="99"/>
      <c r="E41" s="100"/>
      <c r="F41" s="26" t="s">
        <v>40</v>
      </c>
      <c r="G41" s="27" t="s">
        <v>52</v>
      </c>
    </row>
    <row r="42" spans="1:9" ht="13.5" thickBot="1" x14ac:dyDescent="0.35">
      <c r="B42" s="26" t="s">
        <v>53</v>
      </c>
      <c r="C42" s="99" t="s">
        <v>54</v>
      </c>
      <c r="D42" s="99"/>
      <c r="E42" s="100"/>
      <c r="F42" s="29" t="s">
        <v>38</v>
      </c>
      <c r="G42" s="30" t="s">
        <v>52</v>
      </c>
    </row>
    <row r="43" spans="1:9" ht="13.5" thickBot="1" x14ac:dyDescent="0.35">
      <c r="B43" s="29" t="s">
        <v>55</v>
      </c>
      <c r="C43" s="112" t="s">
        <v>56</v>
      </c>
      <c r="D43" s="112"/>
      <c r="E43" s="113"/>
    </row>
    <row r="44" spans="1:9" x14ac:dyDescent="0.3">
      <c r="B44" s="31"/>
      <c r="C44" s="32"/>
      <c r="D44" s="32"/>
      <c r="E44" s="32"/>
    </row>
    <row r="45" spans="1:9" x14ac:dyDescent="0.3">
      <c r="D45" s="32"/>
      <c r="E45" s="32"/>
    </row>
    <row r="46" spans="1:9" x14ac:dyDescent="0.3">
      <c r="D46" s="32"/>
      <c r="E46" s="32"/>
    </row>
    <row r="47" spans="1:9" x14ac:dyDescent="0.3">
      <c r="D47" s="32"/>
      <c r="E47" s="32"/>
    </row>
    <row r="48" spans="1:9" x14ac:dyDescent="0.3">
      <c r="D48" s="32"/>
      <c r="E48" s="32"/>
    </row>
    <row r="49" spans="1:14" x14ac:dyDescent="0.3">
      <c r="D49" s="32"/>
      <c r="E49" s="32"/>
    </row>
    <row r="51" spans="1:14" x14ac:dyDescent="0.3">
      <c r="C51" s="33"/>
      <c r="D51" s="33"/>
    </row>
    <row r="52" spans="1:14" x14ac:dyDescent="0.3">
      <c r="B52" s="1"/>
      <c r="C52" s="34"/>
    </row>
    <row r="53" spans="1:14" x14ac:dyDescent="0.3">
      <c r="C53" s="35"/>
    </row>
    <row r="54" spans="1:14" x14ac:dyDescent="0.3">
      <c r="C54" s="35"/>
    </row>
    <row r="55" spans="1:14" x14ac:dyDescent="0.3">
      <c r="C55" s="35"/>
    </row>
    <row r="56" spans="1:14" s="2" customFormat="1" x14ac:dyDescent="0.3">
      <c r="A56" s="1"/>
      <c r="B56" s="25"/>
      <c r="C56" s="35"/>
      <c r="J56" s="1"/>
      <c r="K56" s="1"/>
      <c r="L56" s="1"/>
      <c r="M56" s="1"/>
      <c r="N56" s="1"/>
    </row>
    <row r="57" spans="1:14" s="2" customFormat="1" x14ac:dyDescent="0.3">
      <c r="A57" s="36"/>
      <c r="B57" s="37"/>
      <c r="C57" s="34"/>
      <c r="J57" s="1"/>
      <c r="K57" s="1"/>
      <c r="L57" s="1"/>
      <c r="M57" s="1"/>
      <c r="N57" s="1"/>
    </row>
    <row r="58" spans="1:14" s="2" customFormat="1" x14ac:dyDescent="0.3">
      <c r="A58" s="36"/>
      <c r="B58" s="37"/>
      <c r="C58" s="34"/>
      <c r="J58" s="1"/>
      <c r="K58" s="1"/>
      <c r="L58" s="1"/>
      <c r="M58" s="1"/>
      <c r="N58" s="1"/>
    </row>
    <row r="59" spans="1:14" s="2" customFormat="1" x14ac:dyDescent="0.3">
      <c r="A59" s="1"/>
      <c r="B59" s="37"/>
      <c r="J59" s="1"/>
      <c r="K59" s="1"/>
      <c r="L59" s="1"/>
      <c r="M59" s="1"/>
      <c r="N59" s="1"/>
    </row>
    <row r="60" spans="1:14" s="2" customFormat="1" x14ac:dyDescent="0.3">
      <c r="A60" s="1"/>
      <c r="B60" s="37"/>
      <c r="J60" s="1"/>
      <c r="K60" s="1"/>
      <c r="L60" s="1"/>
      <c r="M60" s="1"/>
      <c r="N60" s="1"/>
    </row>
    <row r="61" spans="1:14" s="2" customFormat="1" x14ac:dyDescent="0.3">
      <c r="A61" s="1"/>
      <c r="B61" s="25"/>
      <c r="J61" s="1"/>
      <c r="K61" s="1"/>
      <c r="L61" s="1"/>
      <c r="M61" s="1"/>
      <c r="N61" s="1"/>
    </row>
    <row r="62" spans="1:14" s="2" customFormat="1" x14ac:dyDescent="0.3">
      <c r="A62" s="1"/>
      <c r="B62" s="25"/>
      <c r="J62" s="1"/>
      <c r="K62" s="1"/>
      <c r="L62" s="1"/>
      <c r="M62" s="1"/>
      <c r="N62" s="1"/>
    </row>
  </sheetData>
  <mergeCells count="30">
    <mergeCell ref="A1:I1"/>
    <mergeCell ref="H2:I6"/>
    <mergeCell ref="F4:G4"/>
    <mergeCell ref="B4:C4"/>
    <mergeCell ref="B2:C2"/>
    <mergeCell ref="D2:E2"/>
    <mergeCell ref="F3:G3"/>
    <mergeCell ref="B3:C3"/>
    <mergeCell ref="H9:H14"/>
    <mergeCell ref="I9:I14"/>
    <mergeCell ref="B5:C5"/>
    <mergeCell ref="F5:G5"/>
    <mergeCell ref="B6:C6"/>
    <mergeCell ref="F6:G6"/>
    <mergeCell ref="C42:E42"/>
    <mergeCell ref="C43:E43"/>
    <mergeCell ref="C9:D9"/>
    <mergeCell ref="C10:D10"/>
    <mergeCell ref="C11:D11"/>
    <mergeCell ref="C12:D12"/>
    <mergeCell ref="B38:E38"/>
    <mergeCell ref="F38:G38"/>
    <mergeCell ref="C39:E39"/>
    <mergeCell ref="C40:E40"/>
    <mergeCell ref="C41:E41"/>
    <mergeCell ref="A13:B13"/>
    <mergeCell ref="A14:B14"/>
    <mergeCell ref="E9:E14"/>
    <mergeCell ref="F9:F14"/>
    <mergeCell ref="G9:G14"/>
  </mergeCells>
  <pageMargins left="0.25" right="0.25" top="0.44791666666666669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NATURAL GAS</vt:lpstr>
      <vt:lpstr>PROPANE (LPG)</vt:lpstr>
      <vt:lpstr>'PROPANE (LPG)'!Print_Area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Anderson</dc:creator>
  <cp:lastModifiedBy>Taylor Morais</cp:lastModifiedBy>
  <cp:lastPrinted>2010-03-25T00:02:50Z</cp:lastPrinted>
  <dcterms:created xsi:type="dcterms:W3CDTF">1996-10-03T19:15:39Z</dcterms:created>
  <dcterms:modified xsi:type="dcterms:W3CDTF">2026-01-20T19:57:36Z</dcterms:modified>
</cp:coreProperties>
</file>